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 yWindow="135" windowWidth="26310" windowHeight="10335"/>
  </bookViews>
  <sheets>
    <sheet name="Disclaimer" sheetId="6" r:id="rId1"/>
    <sheet name="Travel" sheetId="1" r:id="rId2"/>
    <sheet name="Hospitality" sheetId="2" r:id="rId3"/>
    <sheet name="Gifts and Benefits" sheetId="4" r:id="rId4"/>
    <sheet name="All other  expenses" sheetId="3" r:id="rId5"/>
  </sheets>
  <definedNames>
    <definedName name="_xlnm.Print_Area" localSheetId="4">'All other  expenses'!$A$2:$E$30</definedName>
    <definedName name="_xlnm.Print_Area" localSheetId="3">'Gifts and Benefits'!$A$2:$E$25</definedName>
    <definedName name="_xlnm.Print_Area" localSheetId="2">Hospitality!$A$2:$F$23</definedName>
    <definedName name="_xlnm.Print_Area" localSheetId="1">Travel!$A$2:$D$197</definedName>
  </definedNames>
  <calcPr calcId="145621"/>
</workbook>
</file>

<file path=xl/calcChain.xml><?xml version="1.0" encoding="utf-8"?>
<calcChain xmlns="http://schemas.openxmlformats.org/spreadsheetml/2006/main">
  <c r="B173" i="1" l="1"/>
  <c r="B166" i="1"/>
  <c r="B167" i="1"/>
  <c r="B177" i="1" l="1"/>
  <c r="B158" i="1" l="1"/>
  <c r="B83" i="1" l="1"/>
  <c r="B151" i="1" l="1"/>
  <c r="B101" i="1"/>
  <c r="B109" i="1" l="1"/>
  <c r="B68" i="1"/>
  <c r="B23" i="1" l="1"/>
  <c r="B3" i="2" l="1"/>
  <c r="B4" i="2"/>
  <c r="B20" i="3" l="1"/>
  <c r="D15" i="4"/>
  <c r="B16" i="2"/>
  <c r="B5" i="3"/>
  <c r="B4" i="3"/>
  <c r="B3" i="3"/>
  <c r="B5" i="4"/>
  <c r="B4" i="4"/>
  <c r="B3" i="4"/>
  <c r="B5" i="2"/>
  <c r="B188" i="1"/>
  <c r="B180" i="1"/>
  <c r="B15" i="1"/>
  <c r="B189" i="1" l="1"/>
</calcChain>
</file>

<file path=xl/sharedStrings.xml><?xml version="1.0" encoding="utf-8"?>
<sst xmlns="http://schemas.openxmlformats.org/spreadsheetml/2006/main" count="383" uniqueCount="121">
  <si>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</si>
  <si>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</si>
  <si>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</si>
  <si>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</si>
  <si>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</si>
  <si>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</si>
  <si>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</si>
  <si>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</si>
  <si>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</si>
  <si>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</si>
  <si>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</si>
  <si>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</si>
  <si>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</si>
  <si>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</si>
  <si>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</si>
  <si>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</si>
  <si>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</si>
  <si>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</si>
  <si>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</si>
  <si>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</si>
  <si>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</si>
  <si>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</si>
  <si>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</si>
  <si>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</si>
  <si>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</si>
  <si>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</si>
  <si>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</si>
  <si>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</si>
  <si>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</si>
  <si>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</si>
  <si>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</si>
  <si>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 xml:space="preserve">Notes </t>
  </si>
  <si>
    <t>*** Delete what's inapplicable.  Be consistent - all GST exclusive or all GST inclusive</t>
  </si>
  <si>
    <t>Offered by 
(who made the offer?)</t>
  </si>
  <si>
    <t>Nature ***</t>
  </si>
  <si>
    <t>International Travel (including  travel within NZ at beginning and end of overseas trip)**</t>
  </si>
  <si>
    <t>Cost ($)
(exc GST / inc GST)**</t>
  </si>
  <si>
    <t>** Delete what's inapplicable.  Be consistent - all GST exclusive or all GST inclusive</t>
  </si>
  <si>
    <t>Description ** (e.g. event tickets,  etc)</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</si>
  <si>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</si>
  <si>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</si>
  <si>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</si>
  <si>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</si>
  <si>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</si>
  <si>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</si>
  <si>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</si>
  <si>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</si>
  <si>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</si>
  <si>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</si>
  <si>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</si>
  <si>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</si>
  <si>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 Headings on this tab will be pre populated with what you enter on the Travel tab</t>
  </si>
  <si>
    <t>Purpose of trip (eg attending XYZ conference for 3 days)****</t>
  </si>
  <si>
    <t>Purpose (eg visiting district office for two days...) ****</t>
  </si>
  <si>
    <t>Purpose (eg meeting with Minister) ****</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</si>
  <si>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</si>
  <si>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</si>
  <si>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</si>
  <si>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</si>
  <si>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</si>
  <si>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Careers New Zealand</t>
  </si>
  <si>
    <t>Hugh Kettlewell</t>
  </si>
  <si>
    <t>25 November 2016 to 30 June 2017</t>
  </si>
  <si>
    <t>No international travel</t>
  </si>
  <si>
    <t>Cost ($)
(exc GST)***</t>
  </si>
  <si>
    <t>Airfare departing Auckland</t>
  </si>
  <si>
    <t>To Christchurch return</t>
  </si>
  <si>
    <t>To Dunedin return</t>
  </si>
  <si>
    <t>To Wgtn working from Wgtn office</t>
  </si>
  <si>
    <t>Return to Akl working from Wgtn office</t>
  </si>
  <si>
    <t>Airfare departing Wgtn</t>
  </si>
  <si>
    <t>To Wgtn return working from Wgtn office</t>
  </si>
  <si>
    <t>To Wgtn return working from Wgtn office SLT reforecast</t>
  </si>
  <si>
    <t>Snapper services</t>
  </si>
  <si>
    <t>Accomodation West Plaza 1x</t>
  </si>
  <si>
    <t>Accomodation West Paza 2x</t>
  </si>
  <si>
    <t>Accomodation Comfort 2x</t>
  </si>
  <si>
    <t>Accomodation West Plaza 3x</t>
  </si>
  <si>
    <t>Accomodation Travelodge 1x</t>
  </si>
  <si>
    <t>Not applicable</t>
  </si>
  <si>
    <t xml:space="preserve">Catering - Farewell </t>
  </si>
  <si>
    <t>Dunedin</t>
  </si>
  <si>
    <t>Cost ($)****
(exc GST)</t>
  </si>
  <si>
    <t>Wellington</t>
  </si>
  <si>
    <t xml:space="preserve">Flowers </t>
  </si>
  <si>
    <t>Bus rides Wgtn airport to office return from 25 Nov to 30 June 2017</t>
  </si>
  <si>
    <t>Auckland airport parking</t>
  </si>
  <si>
    <t>Taxi to Wgtn office</t>
  </si>
  <si>
    <t>To Wgtn return Education Sector Career Board meeting</t>
  </si>
  <si>
    <t>Dinner night of 27 February</t>
  </si>
  <si>
    <t>Dinner night of 13 March</t>
  </si>
  <si>
    <t>**Return to Akl working from Wgtn office</t>
  </si>
  <si>
    <t>Taxi to Wgtn airport</t>
  </si>
  <si>
    <t>Taxi to Chch office</t>
  </si>
  <si>
    <t>Accomodation West Plaza 2x</t>
  </si>
  <si>
    <t>Taxi to Wgtn office return Wgtn airport</t>
  </si>
  <si>
    <t>Dinner in Wgtn</t>
  </si>
  <si>
    <t xml:space="preserve">Departing gifts </t>
  </si>
  <si>
    <t>All Board members x6</t>
  </si>
  <si>
    <t>Leaving card Board member</t>
  </si>
  <si>
    <t>Leaving gift Board member</t>
  </si>
  <si>
    <t>Contribution towards leaving gift</t>
  </si>
  <si>
    <t>Long standing staff member</t>
  </si>
  <si>
    <t>Contribution towards Gifts x3 - Farewell</t>
  </si>
  <si>
    <t>To Wgtn Education Sector Career Board meeting</t>
  </si>
  <si>
    <t>To Wgtn working from Wgtn office SLT reforecast</t>
  </si>
  <si>
    <t>Accomodation</t>
  </si>
  <si>
    <t>Meeting at the Ministry of Education</t>
  </si>
  <si>
    <t>Taxi</t>
  </si>
  <si>
    <t>**Cannot confirm because either the information is not available or not ready yet (due to downloading of travel information from FCM especially late in June)</t>
  </si>
  <si>
    <t>To Wgtn and return to Akl working from Wgtn office</t>
  </si>
  <si>
    <t>Airfare departing Auckland and return</t>
  </si>
  <si>
    <t>26-28/06/2018</t>
  </si>
  <si>
    <t>Finance Manager - going over and above working long hours</t>
  </si>
  <si>
    <t xml:space="preserve">Board member </t>
  </si>
  <si>
    <t xml:space="preserve">For long standing staff General Manager </t>
  </si>
  <si>
    <t>For Acting Chief Executive</t>
  </si>
  <si>
    <t>For long standing General Manager, Acting Chief Excutive and Senior Leadership Team member</t>
  </si>
  <si>
    <t>Disclaimer</t>
  </si>
  <si>
    <t>Please refer to the disclaimer on the first tab</t>
  </si>
  <si>
    <t>Careers New Zealand (CNZ) was integrated into the Tertiary Education Commission (TEC) effective 1 July 2017. This disclosure of expenses for the period 25 November 2016 to 30 June 2017 (when the Chief Executive finished his employment) has been prepared with all due care.  Although the Chief Executive’s expense claims were reviewed and agreed by the CNZ Board Chair on a regular basis, the TEC cannot and does not give any assurance as to the accuracy of this final 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</si>
</sst>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b/>
      <sz val="16"/>
      <color theme="1"/>
      <name val="Arial"/>
      <family val="2"/>
    </font>
    <font>
      <b/>
      <u/>
      <sz val="10"/>
      <color theme="1"/>
      <name val="Arial"/>
      <family val="2"/>
    </font>
    <font>
      <sz val="11"/>
      <color theme="1"/>
      <name val="Calibri"/>
      <family val="2"/>
    </font>
  </fonts>
  <fills count="11">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0">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2"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16"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1"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wrapText="1"/>
    </xf>
    <xf numFmtId="0" fontId="11" fillId="0" borderId="9" xfId="0" applyFont="1" applyBorder="1" applyAlignment="1">
      <alignment vertical="top"/>
    </xf>
    <xf numFmtId="14" fontId="0" fillId="0" borderId="9" xfId="0" applyNumberFormat="1" applyBorder="1" applyAlignment="1">
      <alignment vertical="top" wrapText="1"/>
    </xf>
    <xf numFmtId="14" fontId="0" fillId="0" borderId="0" xfId="0" applyNumberFormat="1" applyAlignment="1">
      <alignment vertical="top" wrapText="1"/>
    </xf>
    <xf numFmtId="2" fontId="0" fillId="0" borderId="0" xfId="0" applyNumberFormat="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2" fontId="0" fillId="0" borderId="0" xfId="0" applyNumberFormat="1" applyBorder="1" applyAlignment="1">
      <alignment wrapText="1"/>
    </xf>
    <xf numFmtId="0" fontId="11" fillId="0" borderId="9" xfId="0" applyFont="1" applyBorder="1" applyAlignment="1">
      <alignment wrapText="1"/>
    </xf>
    <xf numFmtId="14" fontId="0" fillId="0" borderId="9" xfId="0" applyNumberFormat="1" applyFont="1" applyBorder="1" applyAlignment="1">
      <alignment wrapText="1"/>
    </xf>
    <xf numFmtId="2" fontId="0" fillId="0" borderId="0" xfId="0" applyNumberFormat="1"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14" fontId="10" fillId="0" borderId="9" xfId="0" applyNumberFormat="1" applyFont="1" applyBorder="1" applyAlignment="1">
      <alignment vertical="center" wrapText="1"/>
    </xf>
    <xf numFmtId="0" fontId="10" fillId="0" borderId="0" xfId="0" applyFont="1" applyBorder="1" applyAlignment="1">
      <alignment vertical="center" wrapText="1"/>
    </xf>
    <xf numFmtId="14" fontId="0" fillId="0" borderId="0" xfId="0" applyNumberFormat="1" applyBorder="1" applyAlignment="1">
      <alignment vertical="top" wrapText="1"/>
    </xf>
    <xf numFmtId="0" fontId="0" fillId="0" borderId="0" xfId="0" applyBorder="1" applyAlignment="1">
      <alignment wrapText="1"/>
    </xf>
    <xf numFmtId="14" fontId="0" fillId="0" borderId="9" xfId="0" applyNumberFormat="1" applyFill="1" applyBorder="1" applyAlignment="1">
      <alignment vertical="top" wrapText="1"/>
    </xf>
    <xf numFmtId="2" fontId="0" fillId="0" borderId="0" xfId="0" applyNumberFormat="1" applyFill="1" applyBorder="1" applyAlignment="1">
      <alignment wrapText="1"/>
    </xf>
    <xf numFmtId="0" fontId="0" fillId="0" borderId="0" xfId="0" applyFill="1" applyAlignment="1">
      <alignment wrapText="1"/>
    </xf>
    <xf numFmtId="0" fontId="0" fillId="0" borderId="0" xfId="0" applyFont="1" applyBorder="1" applyAlignment="1">
      <alignment wrapText="1"/>
    </xf>
    <xf numFmtId="0" fontId="0" fillId="0" borderId="0" xfId="0" applyBorder="1" applyAlignment="1">
      <alignment wrapText="1"/>
    </xf>
    <xf numFmtId="14" fontId="0" fillId="0" borderId="9" xfId="0" applyNumberFormat="1" applyFont="1" applyBorder="1" applyAlignment="1">
      <alignment vertical="top" wrapText="1"/>
    </xf>
    <xf numFmtId="14" fontId="0" fillId="0" borderId="0" xfId="0" applyNumberFormat="1" applyFill="1" applyAlignment="1">
      <alignment vertical="top" wrapText="1"/>
    </xf>
    <xf numFmtId="0" fontId="0" fillId="0" borderId="0" xfId="0" applyFont="1" applyFill="1" applyBorder="1" applyAlignment="1">
      <alignment wrapText="1"/>
    </xf>
    <xf numFmtId="0" fontId="0" fillId="0" borderId="0" xfId="0" applyFont="1" applyAlignment="1">
      <alignment vertical="center"/>
    </xf>
    <xf numFmtId="14" fontId="0" fillId="0" borderId="9" xfId="0" applyNumberFormat="1" applyFill="1" applyBorder="1" applyAlignment="1">
      <alignment horizontal="right" vertical="top" wrapText="1"/>
    </xf>
    <xf numFmtId="2" fontId="0" fillId="0" borderId="0" xfId="0" applyNumberFormat="1" applyFont="1" applyAlignment="1">
      <alignment wrapText="1"/>
    </xf>
    <xf numFmtId="2" fontId="0" fillId="0" borderId="0" xfId="0" applyNumberFormat="1" applyFont="1" applyFill="1" applyAlignment="1">
      <alignment wrapText="1"/>
    </xf>
    <xf numFmtId="2" fontId="0" fillId="0" borderId="0" xfId="0" applyNumberFormat="1" applyFont="1" applyFill="1" applyBorder="1" applyAlignment="1">
      <alignment wrapText="1"/>
    </xf>
    <xf numFmtId="0" fontId="0" fillId="0" borderId="0" xfId="0" applyFont="1" applyFill="1" applyAlignment="1">
      <alignment wrapText="1"/>
    </xf>
    <xf numFmtId="0" fontId="16" fillId="0" borderId="1" xfId="0" applyFont="1" applyBorder="1" applyAlignment="1">
      <alignment horizontal="center" vertical="center"/>
    </xf>
    <xf numFmtId="0" fontId="0" fillId="9" borderId="0" xfId="0" applyFont="1" applyFill="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3" fillId="0" borderId="7" xfId="0" applyFont="1" applyFill="1" applyBorder="1" applyAlignment="1">
      <alignment horizontal="center" vertical="center" wrapText="1" readingOrder="1"/>
    </xf>
    <xf numFmtId="0" fontId="14"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0" xfId="0" applyFont="1" applyAlignment="1">
      <alignment horizontal="justify" vertical="center"/>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0" fillId="0" borderId="0" xfId="0" applyFont="1" applyBorder="1" applyAlignment="1">
      <alignment wrapText="1"/>
    </xf>
    <xf numFmtId="0" fontId="16"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0" fillId="10" borderId="0" xfId="0" applyFont="1" applyFill="1" applyBorder="1" applyAlignment="1">
      <alignment vertical="top" wrapText="1"/>
    </xf>
    <xf numFmtId="0" fontId="0" fillId="10" borderId="6" xfId="0" applyFont="1" applyFill="1" applyBorder="1" applyAlignment="1">
      <alignment vertical="top" wrapText="1"/>
    </xf>
    <xf numFmtId="0" fontId="0" fillId="10" borderId="9" xfId="0" applyFont="1" applyFill="1" applyBorder="1" applyAlignment="1"/>
    <xf numFmtId="0" fontId="0" fillId="10" borderId="0" xfId="0" applyFont="1" applyFill="1" applyBorder="1" applyAlignment="1"/>
    <xf numFmtId="0" fontId="0" fillId="10" borderId="6" xfId="0" applyFont="1" applyFill="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3" fillId="0" borderId="9"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6" xfId="0" applyFont="1" applyFill="1" applyBorder="1" applyAlignment="1">
      <alignment horizontal="center" vertical="center" wrapText="1" readingOrder="1"/>
    </xf>
    <xf numFmtId="0" fontId="0" fillId="0" borderId="9" xfId="0" applyFont="1" applyBorder="1" applyAlignment="1"/>
    <xf numFmtId="0" fontId="0" fillId="0" borderId="0" xfId="0" applyFont="1" applyBorder="1" applyAlignment="1"/>
    <xf numFmtId="0" fontId="0" fillId="0" borderId="6" xfId="0" applyFont="1" applyBorder="1" applyAlignment="1"/>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5" fillId="0" borderId="2"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3" fillId="0" borderId="2" xfId="0" applyFont="1" applyFill="1" applyBorder="1" applyAlignment="1">
      <alignment horizontal="center" vertical="center" wrapText="1" readingOrder="1"/>
    </xf>
    <xf numFmtId="0" fontId="16" fillId="0" borderId="0" xfId="0" applyFont="1" applyBorder="1" applyAlignment="1">
      <alignment horizontal="center" vertical="center"/>
    </xf>
    <xf numFmtId="0" fontId="17" fillId="0" borderId="0" xfId="0" applyFont="1"/>
    <xf numFmtId="0" fontId="18" fillId="0" borderId="0" xfId="0" applyFont="1" applyAlignment="1">
      <alignment vertical="top" wrapText="1"/>
    </xf>
    <xf numFmtId="0" fontId="0" fillId="0" borderId="0" xfId="0" applyFont="1" applyAlignment="1">
      <alignment vertical="top" wrapText="1"/>
    </xf>
    <xf numFmtId="0" fontId="16" fillId="1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2.xml" Id="R27d6008859354eb8"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
  <sheetViews>
    <sheetView tabSelected="1" workbookViewId="0">
      <selection activeCell="A5" sqref="A5:H5"/>
    </sheetView>
  </sheetViews>
  <sheetFormatPr defaultRowHeight="12.75" x14ac:dyDescent="0.2"/>
  <sheetData>
    <row r="1" spans="1:8" ht="20.25" x14ac:dyDescent="0.2">
      <c r="A1" s="185" t="s">
        <v>25</v>
      </c>
      <c r="B1" s="185"/>
      <c r="C1" s="185"/>
      <c r="D1" s="185"/>
      <c r="E1" s="185"/>
      <c r="F1" s="185"/>
      <c r="G1" s="185"/>
      <c r="H1" s="185"/>
    </row>
    <row r="3" spans="1:8" x14ac:dyDescent="0.2">
      <c r="A3" s="186" t="s">
        <v>118</v>
      </c>
      <c r="B3" s="14"/>
      <c r="C3" s="14"/>
      <c r="D3" s="14"/>
      <c r="E3" s="14"/>
      <c r="F3" s="14"/>
      <c r="G3" s="14"/>
      <c r="H3" s="14"/>
    </row>
    <row r="4" spans="1:8" x14ac:dyDescent="0.2">
      <c r="A4" s="14"/>
      <c r="B4" s="14"/>
      <c r="C4" s="14"/>
      <c r="D4" s="14"/>
      <c r="E4" s="14"/>
      <c r="F4" s="14"/>
      <c r="G4" s="14"/>
      <c r="H4" s="14"/>
    </row>
    <row r="5" spans="1:8" ht="111" customHeight="1" x14ac:dyDescent="0.2">
      <c r="A5" s="187" t="s">
        <v>120</v>
      </c>
      <c r="B5" s="188"/>
      <c r="C5" s="188"/>
      <c r="D5" s="188"/>
      <c r="E5" s="188"/>
      <c r="F5" s="188"/>
      <c r="G5" s="188"/>
      <c r="H5" s="188"/>
    </row>
  </sheetData>
  <mergeCells count="2">
    <mergeCell ref="A1:H1"/>
    <mergeCell ref="A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zoomScaleNormal="100" workbookViewId="0">
      <pane ySplit="9" topLeftCell="A10" activePane="bottomLeft" state="frozen"/>
      <selection pane="bottomLeft" sqref="A1:D1"/>
    </sheetView>
  </sheetViews>
  <sheetFormatPr defaultColWidth="9.140625" defaultRowHeight="12.75" x14ac:dyDescent="0.2"/>
  <cols>
    <col min="1" max="1" width="23.5703125" style="7" customWidth="1"/>
    <col min="2" max="2" width="23.5703125" style="1" customWidth="1"/>
    <col min="3" max="3" width="83.28515625" style="1" customWidth="1"/>
    <col min="4" max="4" width="36.28515625" style="1" customWidth="1"/>
    <col min="5" max="16384" width="9.140625" style="1"/>
  </cols>
  <sheetData>
    <row r="1" spans="1:4" ht="20.25" x14ac:dyDescent="0.2">
      <c r="A1" s="189" t="s">
        <v>119</v>
      </c>
      <c r="B1" s="189"/>
      <c r="C1" s="189"/>
      <c r="D1" s="189"/>
    </row>
    <row r="2" spans="1:4" ht="36" customHeight="1" x14ac:dyDescent="0.2">
      <c r="A2" s="135" t="s">
        <v>25</v>
      </c>
      <c r="B2" s="135"/>
      <c r="C2" s="135"/>
      <c r="D2" s="135"/>
    </row>
    <row r="3" spans="1:4" ht="36" customHeight="1" x14ac:dyDescent="0.2">
      <c r="A3" s="49" t="s">
        <v>8</v>
      </c>
      <c r="B3" s="140" t="s">
        <v>60</v>
      </c>
      <c r="C3" s="140"/>
      <c r="D3" s="140"/>
    </row>
    <row r="4" spans="1:4" ht="36" customHeight="1" x14ac:dyDescent="0.2">
      <c r="A4" s="49" t="s">
        <v>9</v>
      </c>
      <c r="B4" s="141" t="s">
        <v>61</v>
      </c>
      <c r="C4" s="141"/>
      <c r="D4" s="141"/>
    </row>
    <row r="5" spans="1:4" ht="36" customHeight="1" x14ac:dyDescent="0.2">
      <c r="A5" s="49" t="s">
        <v>3</v>
      </c>
      <c r="B5" s="141" t="s">
        <v>62</v>
      </c>
      <c r="C5" s="141"/>
      <c r="D5" s="141"/>
    </row>
    <row r="6" spans="1:4" s="3" customFormat="1" ht="36" customHeight="1" x14ac:dyDescent="0.2">
      <c r="A6" s="142" t="s">
        <v>10</v>
      </c>
      <c r="B6" s="143"/>
      <c r="C6" s="143"/>
      <c r="D6" s="143"/>
    </row>
    <row r="7" spans="1:4" s="3" customFormat="1" ht="35.25" customHeight="1" x14ac:dyDescent="0.2">
      <c r="A7" s="144" t="s">
        <v>50</v>
      </c>
      <c r="B7" s="145"/>
      <c r="C7" s="145"/>
      <c r="D7" s="145"/>
    </row>
    <row r="8" spans="1:4" s="4" customFormat="1" ht="19.5" customHeight="1" x14ac:dyDescent="0.2">
      <c r="A8" s="138" t="s">
        <v>35</v>
      </c>
      <c r="B8" s="139"/>
      <c r="C8" s="139"/>
      <c r="D8" s="139"/>
    </row>
    <row r="9" spans="1:4" s="42" customFormat="1" ht="38.25" x14ac:dyDescent="0.2">
      <c r="A9" s="40" t="s">
        <v>27</v>
      </c>
      <c r="B9" s="41" t="s">
        <v>30</v>
      </c>
      <c r="C9" s="41" t="s">
        <v>52</v>
      </c>
      <c r="D9" s="41" t="s">
        <v>18</v>
      </c>
    </row>
    <row r="10" spans="1:4" x14ac:dyDescent="0.2">
      <c r="A10" s="11"/>
      <c r="B10" s="64"/>
      <c r="C10" s="64"/>
      <c r="D10" s="64"/>
    </row>
    <row r="11" spans="1:4" ht="12.75" customHeight="1" x14ac:dyDescent="0.2">
      <c r="A11" s="102" t="s">
        <v>63</v>
      </c>
      <c r="B11" s="82"/>
      <c r="C11" s="64"/>
      <c r="D11" s="64"/>
    </row>
    <row r="12" spans="1:4" x14ac:dyDescent="0.2">
      <c r="A12" s="11"/>
      <c r="B12" s="64"/>
      <c r="C12" s="64"/>
      <c r="D12" s="64"/>
    </row>
    <row r="13" spans="1:4" x14ac:dyDescent="0.2">
      <c r="A13" s="11"/>
      <c r="B13" s="64"/>
      <c r="C13" s="64"/>
      <c r="D13" s="64"/>
    </row>
    <row r="14" spans="1:4" hidden="1" x14ac:dyDescent="0.2">
      <c r="A14" s="11"/>
      <c r="B14" s="64"/>
      <c r="C14" s="64"/>
      <c r="D14" s="64"/>
    </row>
    <row r="15" spans="1:4" ht="19.5" customHeight="1" x14ac:dyDescent="0.2">
      <c r="A15" s="63" t="s">
        <v>4</v>
      </c>
      <c r="B15" s="68">
        <f>SUM(B10:B14)</f>
        <v>0</v>
      </c>
      <c r="C15" s="64"/>
      <c r="D15" s="64"/>
    </row>
    <row r="16" spans="1:4" s="4" customFormat="1" ht="19.5" customHeight="1" x14ac:dyDescent="0.2">
      <c r="A16" s="146" t="s">
        <v>16</v>
      </c>
      <c r="B16" s="147"/>
      <c r="C16" s="147"/>
      <c r="D16" s="6"/>
    </row>
    <row r="17" spans="1:4" s="42" customFormat="1" ht="37.5" customHeight="1" x14ac:dyDescent="0.2">
      <c r="A17" s="40" t="s">
        <v>27</v>
      </c>
      <c r="B17" s="41" t="s">
        <v>64</v>
      </c>
      <c r="C17" s="41" t="s">
        <v>53</v>
      </c>
      <c r="D17" s="41" t="s">
        <v>17</v>
      </c>
    </row>
    <row r="18" spans="1:4" s="42" customFormat="1" ht="12.75" customHeight="1" x14ac:dyDescent="0.2">
      <c r="A18" s="117">
        <v>42712</v>
      </c>
      <c r="B18" s="118">
        <v>65.22</v>
      </c>
      <c r="C18" s="113" t="s">
        <v>66</v>
      </c>
      <c r="D18" s="113" t="s">
        <v>86</v>
      </c>
    </row>
    <row r="19" spans="1:4" s="42" customFormat="1" ht="12.75" customHeight="1" x14ac:dyDescent="0.2">
      <c r="A19" s="117">
        <v>42712</v>
      </c>
      <c r="B19" s="118">
        <v>24.26</v>
      </c>
      <c r="C19" s="113" t="s">
        <v>66</v>
      </c>
      <c r="D19" s="113" t="s">
        <v>93</v>
      </c>
    </row>
    <row r="20" spans="1:4" x14ac:dyDescent="0.2">
      <c r="A20" s="103">
        <v>42712</v>
      </c>
      <c r="B20" s="64">
        <v>483.59</v>
      </c>
      <c r="C20" s="64" t="s">
        <v>66</v>
      </c>
      <c r="D20" s="64" t="s">
        <v>65</v>
      </c>
    </row>
    <row r="21" spans="1:4" ht="4.5" customHeight="1" x14ac:dyDescent="0.2">
      <c r="A21" s="119"/>
      <c r="B21" s="113"/>
      <c r="C21" s="113"/>
      <c r="D21" s="113"/>
    </row>
    <row r="22" spans="1:4" x14ac:dyDescent="0.2">
      <c r="A22" s="119">
        <v>42713</v>
      </c>
      <c r="B22" s="113">
        <v>36.520000000000003</v>
      </c>
      <c r="C22" s="113" t="s">
        <v>67</v>
      </c>
      <c r="D22" s="113" t="s">
        <v>86</v>
      </c>
    </row>
    <row r="23" spans="1:4" ht="12.6" customHeight="1" x14ac:dyDescent="0.2">
      <c r="A23" s="104">
        <v>42713</v>
      </c>
      <c r="B23" s="1">
        <f>580.64+4.04</f>
        <v>584.67999999999995</v>
      </c>
      <c r="C23" s="64" t="s">
        <v>67</v>
      </c>
      <c r="D23" s="64" t="s">
        <v>65</v>
      </c>
    </row>
    <row r="24" spans="1:4" ht="4.5" customHeight="1" x14ac:dyDescent="0.2">
      <c r="A24" s="104"/>
      <c r="C24" s="113"/>
      <c r="D24" s="113"/>
    </row>
    <row r="25" spans="1:4" ht="12.75" customHeight="1" x14ac:dyDescent="0.2">
      <c r="A25" s="104">
        <v>42719</v>
      </c>
      <c r="B25" s="1">
        <v>82.61</v>
      </c>
      <c r="C25" s="113" t="s">
        <v>68</v>
      </c>
      <c r="D25" s="113" t="s">
        <v>86</v>
      </c>
    </row>
    <row r="26" spans="1:4" ht="12.75" customHeight="1" x14ac:dyDescent="0.2">
      <c r="A26" s="104">
        <v>42719</v>
      </c>
      <c r="B26" s="105">
        <v>27.3</v>
      </c>
      <c r="C26" s="113" t="s">
        <v>68</v>
      </c>
      <c r="D26" s="113" t="s">
        <v>87</v>
      </c>
    </row>
    <row r="27" spans="1:4" ht="12.75" customHeight="1" x14ac:dyDescent="0.2">
      <c r="A27" s="104">
        <v>42719</v>
      </c>
      <c r="B27" s="105">
        <v>336.52</v>
      </c>
      <c r="C27" s="120" t="s">
        <v>68</v>
      </c>
      <c r="D27" s="120" t="s">
        <v>94</v>
      </c>
    </row>
    <row r="28" spans="1:4" ht="12.6" customHeight="1" x14ac:dyDescent="0.2">
      <c r="A28" s="104">
        <v>42719</v>
      </c>
      <c r="B28" s="1">
        <v>146.96</v>
      </c>
      <c r="C28" s="113" t="s">
        <v>71</v>
      </c>
      <c r="D28" s="113" t="s">
        <v>65</v>
      </c>
    </row>
    <row r="29" spans="1:4" ht="5.25" customHeight="1" x14ac:dyDescent="0.2">
      <c r="A29" s="104"/>
      <c r="C29" s="107"/>
      <c r="D29" s="107"/>
    </row>
    <row r="30" spans="1:4" ht="12.75" customHeight="1" x14ac:dyDescent="0.2">
      <c r="A30" s="104">
        <v>43087</v>
      </c>
      <c r="B30" s="1">
        <v>58.17</v>
      </c>
      <c r="C30" s="113" t="s">
        <v>68</v>
      </c>
      <c r="D30" s="113" t="s">
        <v>95</v>
      </c>
    </row>
    <row r="31" spans="1:4" ht="12.75" customHeight="1" x14ac:dyDescent="0.2">
      <c r="A31" s="104">
        <v>42722</v>
      </c>
      <c r="B31" s="1">
        <v>65.22</v>
      </c>
      <c r="C31" s="113" t="s">
        <v>68</v>
      </c>
      <c r="D31" s="113" t="s">
        <v>86</v>
      </c>
    </row>
    <row r="32" spans="1:4" ht="12.6" customHeight="1" x14ac:dyDescent="0.2">
      <c r="A32" s="104">
        <v>42723</v>
      </c>
      <c r="B32" s="1">
        <v>117.24</v>
      </c>
      <c r="C32" s="100" t="s">
        <v>68</v>
      </c>
      <c r="D32" s="100" t="s">
        <v>65</v>
      </c>
    </row>
    <row r="33" spans="1:4" ht="12.6" customHeight="1" x14ac:dyDescent="0.2">
      <c r="A33" s="104">
        <v>42723</v>
      </c>
      <c r="B33" s="1">
        <v>159.13</v>
      </c>
      <c r="C33" s="107" t="s">
        <v>68</v>
      </c>
      <c r="D33" s="107" t="s">
        <v>74</v>
      </c>
    </row>
    <row r="34" spans="1:4" ht="12.75" customHeight="1" x14ac:dyDescent="0.2">
      <c r="A34" s="104">
        <v>42724</v>
      </c>
      <c r="B34" s="1">
        <v>302.45</v>
      </c>
      <c r="C34" s="100" t="s">
        <v>69</v>
      </c>
      <c r="D34" s="100" t="s">
        <v>70</v>
      </c>
    </row>
    <row r="35" spans="1:4" ht="4.5" customHeight="1" x14ac:dyDescent="0.2">
      <c r="A35" s="104"/>
      <c r="C35" s="107"/>
      <c r="D35" s="107"/>
    </row>
    <row r="36" spans="1:4" ht="12.75" customHeight="1" x14ac:dyDescent="0.2">
      <c r="A36" s="104">
        <v>42744</v>
      </c>
      <c r="B36" s="1">
        <v>65.22</v>
      </c>
      <c r="C36" s="113" t="s">
        <v>68</v>
      </c>
      <c r="D36" s="113" t="s">
        <v>86</v>
      </c>
    </row>
    <row r="37" spans="1:4" ht="12.6" customHeight="1" x14ac:dyDescent="0.2">
      <c r="A37" s="104">
        <v>42744</v>
      </c>
      <c r="B37" s="1">
        <v>134.11000000000001</v>
      </c>
      <c r="C37" s="100" t="s">
        <v>68</v>
      </c>
      <c r="D37" s="100" t="s">
        <v>65</v>
      </c>
    </row>
    <row r="38" spans="1:4" ht="12.6" customHeight="1" x14ac:dyDescent="0.2">
      <c r="A38" s="104">
        <v>42744</v>
      </c>
      <c r="B38" s="1">
        <v>180.87</v>
      </c>
      <c r="C38" s="107" t="s">
        <v>68</v>
      </c>
      <c r="D38" s="107" t="s">
        <v>74</v>
      </c>
    </row>
    <row r="39" spans="1:4" ht="12.6" customHeight="1" x14ac:dyDescent="0.2">
      <c r="A39" s="104">
        <v>42745</v>
      </c>
      <c r="B39" s="1">
        <v>134.11000000000001</v>
      </c>
      <c r="C39" s="100" t="s">
        <v>69</v>
      </c>
      <c r="D39" s="100" t="s">
        <v>70</v>
      </c>
    </row>
    <row r="40" spans="1:4" ht="4.5" customHeight="1" x14ac:dyDescent="0.2">
      <c r="A40" s="104"/>
      <c r="C40" s="107"/>
      <c r="D40" s="107"/>
    </row>
    <row r="41" spans="1:4" ht="12.75" customHeight="1" x14ac:dyDescent="0.2">
      <c r="A41" s="104">
        <v>42751</v>
      </c>
      <c r="B41" s="1">
        <v>65.22</v>
      </c>
      <c r="C41" s="113" t="s">
        <v>68</v>
      </c>
      <c r="D41" s="113" t="s">
        <v>86</v>
      </c>
    </row>
    <row r="42" spans="1:4" ht="12.6" customHeight="1" x14ac:dyDescent="0.2">
      <c r="A42" s="104">
        <v>42751</v>
      </c>
      <c r="B42" s="105">
        <v>270.10000000000002</v>
      </c>
      <c r="C42" s="100" t="s">
        <v>68</v>
      </c>
      <c r="D42" s="100" t="s">
        <v>65</v>
      </c>
    </row>
    <row r="43" spans="1:4" ht="12.6" customHeight="1" x14ac:dyDescent="0.2">
      <c r="A43" s="104">
        <v>42751</v>
      </c>
      <c r="B43" s="105">
        <v>172.17</v>
      </c>
      <c r="C43" s="107" t="s">
        <v>68</v>
      </c>
      <c r="D43" s="107" t="s">
        <v>74</v>
      </c>
    </row>
    <row r="44" spans="1:4" ht="12.6" customHeight="1" x14ac:dyDescent="0.2">
      <c r="A44" s="104">
        <v>42752</v>
      </c>
      <c r="B44" s="1">
        <v>302.45</v>
      </c>
      <c r="C44" s="100" t="s">
        <v>69</v>
      </c>
      <c r="D44" s="100" t="s">
        <v>70</v>
      </c>
    </row>
    <row r="45" spans="1:4" ht="4.5" customHeight="1" x14ac:dyDescent="0.2">
      <c r="A45" s="104"/>
      <c r="C45" s="107"/>
      <c r="D45" s="107"/>
    </row>
    <row r="46" spans="1:4" ht="12.75" customHeight="1" x14ac:dyDescent="0.2">
      <c r="A46" s="104">
        <v>42759</v>
      </c>
      <c r="B46" s="1">
        <v>65.22</v>
      </c>
      <c r="C46" s="113" t="s">
        <v>68</v>
      </c>
      <c r="D46" s="113" t="s">
        <v>86</v>
      </c>
    </row>
    <row r="47" spans="1:4" ht="12.6" customHeight="1" x14ac:dyDescent="0.2">
      <c r="A47" s="104">
        <v>42759</v>
      </c>
      <c r="B47" s="1">
        <v>213.49</v>
      </c>
      <c r="C47" s="100" t="s">
        <v>68</v>
      </c>
      <c r="D47" s="100" t="s">
        <v>65</v>
      </c>
    </row>
    <row r="48" spans="1:4" ht="12.6" customHeight="1" x14ac:dyDescent="0.2">
      <c r="A48" s="104">
        <v>42759</v>
      </c>
      <c r="B48" s="105">
        <v>171.3</v>
      </c>
      <c r="C48" s="107" t="s">
        <v>68</v>
      </c>
      <c r="D48" s="107" t="s">
        <v>74</v>
      </c>
    </row>
    <row r="49" spans="1:4" ht="12.6" customHeight="1" x14ac:dyDescent="0.2">
      <c r="A49" s="104">
        <v>42760</v>
      </c>
      <c r="B49" s="1">
        <v>245.84</v>
      </c>
      <c r="C49" s="100" t="s">
        <v>69</v>
      </c>
      <c r="D49" s="100" t="s">
        <v>70</v>
      </c>
    </row>
    <row r="50" spans="1:4" ht="4.5" customHeight="1" x14ac:dyDescent="0.2">
      <c r="A50" s="104"/>
      <c r="C50" s="107"/>
      <c r="D50" s="107"/>
    </row>
    <row r="51" spans="1:4" ht="12.75" customHeight="1" x14ac:dyDescent="0.2">
      <c r="A51" s="104">
        <v>42766</v>
      </c>
      <c r="B51" s="1">
        <v>82.61</v>
      </c>
      <c r="C51" s="115" t="s">
        <v>68</v>
      </c>
      <c r="D51" s="113" t="s">
        <v>86</v>
      </c>
    </row>
    <row r="52" spans="1:4" ht="12.75" customHeight="1" x14ac:dyDescent="0.2">
      <c r="A52" s="104">
        <v>42766</v>
      </c>
      <c r="B52" s="1">
        <v>313.04000000000002</v>
      </c>
      <c r="C52" s="115" t="s">
        <v>68</v>
      </c>
      <c r="D52" s="113" t="s">
        <v>94</v>
      </c>
    </row>
    <row r="53" spans="1:4" ht="12.6" customHeight="1" x14ac:dyDescent="0.2">
      <c r="A53" s="104">
        <v>42766</v>
      </c>
      <c r="B53" s="1">
        <v>495.73</v>
      </c>
      <c r="C53" s="100" t="s">
        <v>71</v>
      </c>
      <c r="D53" s="100" t="s">
        <v>65</v>
      </c>
    </row>
    <row r="54" spans="1:4" ht="4.5" customHeight="1" x14ac:dyDescent="0.2">
      <c r="A54" s="104"/>
      <c r="C54" s="107"/>
      <c r="D54" s="107"/>
    </row>
    <row r="55" spans="1:4" ht="12.6" customHeight="1" x14ac:dyDescent="0.2">
      <c r="A55" s="104">
        <v>42773</v>
      </c>
      <c r="B55" s="1">
        <v>262.01</v>
      </c>
      <c r="C55" s="100" t="s">
        <v>68</v>
      </c>
      <c r="D55" s="100" t="s">
        <v>65</v>
      </c>
    </row>
    <row r="56" spans="1:4" ht="12.6" customHeight="1" x14ac:dyDescent="0.2">
      <c r="A56" s="104">
        <v>42773</v>
      </c>
      <c r="B56" s="1">
        <v>194.78</v>
      </c>
      <c r="C56" s="107" t="s">
        <v>68</v>
      </c>
      <c r="D56" s="107" t="s">
        <v>74</v>
      </c>
    </row>
    <row r="57" spans="1:4" ht="12" customHeight="1" x14ac:dyDescent="0.2">
      <c r="A57" s="104">
        <v>42774</v>
      </c>
      <c r="B57" s="1">
        <v>302.45</v>
      </c>
      <c r="C57" s="100" t="s">
        <v>69</v>
      </c>
      <c r="D57" s="100" t="s">
        <v>70</v>
      </c>
    </row>
    <row r="58" spans="1:4" ht="4.5" customHeight="1" x14ac:dyDescent="0.2">
      <c r="A58" s="104"/>
      <c r="C58" s="107"/>
      <c r="D58" s="107"/>
    </row>
    <row r="59" spans="1:4" ht="12.75" customHeight="1" x14ac:dyDescent="0.2">
      <c r="A59" s="104">
        <v>42779</v>
      </c>
      <c r="B59" s="1">
        <v>78.260000000000005</v>
      </c>
      <c r="C59" s="113" t="s">
        <v>68</v>
      </c>
      <c r="D59" s="113" t="s">
        <v>86</v>
      </c>
    </row>
    <row r="60" spans="1:4" ht="12.75" customHeight="1" x14ac:dyDescent="0.2">
      <c r="A60" s="104">
        <v>42779</v>
      </c>
      <c r="B60" s="105">
        <v>30</v>
      </c>
      <c r="C60" s="113" t="s">
        <v>68</v>
      </c>
      <c r="D60" s="113" t="s">
        <v>87</v>
      </c>
    </row>
    <row r="61" spans="1:4" ht="12.6" customHeight="1" x14ac:dyDescent="0.2">
      <c r="A61" s="104">
        <v>42779</v>
      </c>
      <c r="B61" s="1">
        <v>205.41</v>
      </c>
      <c r="C61" s="100" t="s">
        <v>68</v>
      </c>
      <c r="D61" s="100" t="s">
        <v>65</v>
      </c>
    </row>
    <row r="62" spans="1:4" ht="12.6" customHeight="1" x14ac:dyDescent="0.2">
      <c r="A62" s="104">
        <v>42779</v>
      </c>
      <c r="B62" s="1">
        <v>590.42999999999995</v>
      </c>
      <c r="C62" s="107" t="s">
        <v>68</v>
      </c>
      <c r="D62" s="107" t="s">
        <v>75</v>
      </c>
    </row>
    <row r="63" spans="1:4" ht="12.6" customHeight="1" x14ac:dyDescent="0.2">
      <c r="A63" s="104">
        <v>42780</v>
      </c>
      <c r="B63" s="1">
        <v>29.83</v>
      </c>
      <c r="C63" s="113" t="s">
        <v>68</v>
      </c>
      <c r="D63" s="113" t="s">
        <v>92</v>
      </c>
    </row>
    <row r="64" spans="1:4" ht="12.6" customHeight="1" x14ac:dyDescent="0.2">
      <c r="A64" s="104">
        <v>42780</v>
      </c>
      <c r="B64" s="1">
        <v>221.58</v>
      </c>
      <c r="C64" s="100" t="s">
        <v>69</v>
      </c>
      <c r="D64" s="100" t="s">
        <v>70</v>
      </c>
    </row>
    <row r="65" spans="1:4" ht="4.5" customHeight="1" x14ac:dyDescent="0.2">
      <c r="A65" s="104"/>
      <c r="C65" s="113"/>
      <c r="D65" s="107"/>
    </row>
    <row r="66" spans="1:4" ht="12.75" customHeight="1" x14ac:dyDescent="0.2">
      <c r="A66" s="104">
        <v>42783</v>
      </c>
      <c r="B66" s="1">
        <v>38.26</v>
      </c>
      <c r="C66" s="113" t="s">
        <v>104</v>
      </c>
      <c r="D66" s="113" t="s">
        <v>86</v>
      </c>
    </row>
    <row r="67" spans="1:4" ht="12.75" customHeight="1" x14ac:dyDescent="0.2">
      <c r="A67" s="104">
        <v>42793</v>
      </c>
      <c r="B67" s="1">
        <v>35.909999999999997</v>
      </c>
      <c r="C67" s="113" t="s">
        <v>104</v>
      </c>
      <c r="D67" s="113" t="s">
        <v>87</v>
      </c>
    </row>
    <row r="68" spans="1:4" ht="12.6" customHeight="1" x14ac:dyDescent="0.2">
      <c r="A68" s="104">
        <v>42783</v>
      </c>
      <c r="B68" s="1">
        <f>156.88+274.15</f>
        <v>431.03</v>
      </c>
      <c r="C68" s="100" t="s">
        <v>88</v>
      </c>
      <c r="D68" s="100" t="s">
        <v>65</v>
      </c>
    </row>
    <row r="69" spans="1:4" ht="4.5" customHeight="1" x14ac:dyDescent="0.2">
      <c r="A69" s="104"/>
      <c r="C69" s="107"/>
      <c r="D69" s="107"/>
    </row>
    <row r="70" spans="1:4" ht="12.75" customHeight="1" x14ac:dyDescent="0.2">
      <c r="A70" s="104">
        <v>42786</v>
      </c>
      <c r="B70" s="1">
        <v>65.22</v>
      </c>
      <c r="C70" s="113" t="s">
        <v>68</v>
      </c>
      <c r="D70" s="113" t="s">
        <v>86</v>
      </c>
    </row>
    <row r="71" spans="1:4" ht="12.75" customHeight="1" x14ac:dyDescent="0.2">
      <c r="A71" s="104">
        <v>42786</v>
      </c>
      <c r="B71" s="1">
        <v>35.04</v>
      </c>
      <c r="C71" s="113" t="s">
        <v>68</v>
      </c>
      <c r="D71" s="113" t="s">
        <v>87</v>
      </c>
    </row>
    <row r="72" spans="1:4" ht="12.6" customHeight="1" x14ac:dyDescent="0.2">
      <c r="A72" s="104">
        <v>42786</v>
      </c>
      <c r="B72" s="1">
        <v>205.41</v>
      </c>
      <c r="C72" s="100" t="s">
        <v>68</v>
      </c>
      <c r="D72" s="100" t="s">
        <v>65</v>
      </c>
    </row>
    <row r="73" spans="1:4" ht="12.6" customHeight="1" x14ac:dyDescent="0.2">
      <c r="A73" s="104">
        <v>42786</v>
      </c>
      <c r="B73" s="1">
        <v>186.96</v>
      </c>
      <c r="C73" s="107" t="s">
        <v>68</v>
      </c>
      <c r="D73" s="107" t="s">
        <v>74</v>
      </c>
    </row>
    <row r="74" spans="1:4" ht="12.6" customHeight="1" x14ac:dyDescent="0.2">
      <c r="A74" s="104">
        <v>42787</v>
      </c>
      <c r="B74" s="1">
        <v>197.32</v>
      </c>
      <c r="C74" s="100" t="s">
        <v>69</v>
      </c>
      <c r="D74" s="100" t="s">
        <v>70</v>
      </c>
    </row>
    <row r="75" spans="1:4" ht="4.5" customHeight="1" x14ac:dyDescent="0.2">
      <c r="A75" s="104"/>
      <c r="C75" s="107"/>
      <c r="D75" s="107"/>
    </row>
    <row r="76" spans="1:4" ht="12.75" customHeight="1" x14ac:dyDescent="0.2">
      <c r="A76" s="104">
        <v>42793</v>
      </c>
      <c r="B76" s="1">
        <v>65.22</v>
      </c>
      <c r="C76" s="113" t="s">
        <v>68</v>
      </c>
      <c r="D76" s="113" t="s">
        <v>86</v>
      </c>
    </row>
    <row r="77" spans="1:4" ht="12.75" customHeight="1" x14ac:dyDescent="0.2">
      <c r="A77" s="104">
        <v>42793</v>
      </c>
      <c r="B77" s="1">
        <v>21.74</v>
      </c>
      <c r="C77" s="113" t="s">
        <v>68</v>
      </c>
      <c r="D77" s="113" t="s">
        <v>89</v>
      </c>
    </row>
    <row r="78" spans="1:4" ht="12.6" customHeight="1" x14ac:dyDescent="0.2">
      <c r="A78" s="104">
        <v>42793</v>
      </c>
      <c r="B78" s="1">
        <v>205.41</v>
      </c>
      <c r="C78" s="100" t="s">
        <v>68</v>
      </c>
      <c r="D78" s="100" t="s">
        <v>65</v>
      </c>
    </row>
    <row r="79" spans="1:4" ht="12.6" customHeight="1" x14ac:dyDescent="0.2">
      <c r="A79" s="104">
        <v>42793</v>
      </c>
      <c r="B79" s="1">
        <v>130.43</v>
      </c>
      <c r="C79" s="107" t="s">
        <v>68</v>
      </c>
      <c r="D79" s="107" t="s">
        <v>74</v>
      </c>
    </row>
    <row r="80" spans="1:4" ht="12.6" customHeight="1" x14ac:dyDescent="0.2">
      <c r="A80" s="104">
        <v>42794</v>
      </c>
      <c r="B80" s="1">
        <v>197.32</v>
      </c>
      <c r="C80" s="100" t="s">
        <v>69</v>
      </c>
      <c r="D80" s="100" t="s">
        <v>70</v>
      </c>
    </row>
    <row r="81" spans="1:4" ht="4.5" customHeight="1" x14ac:dyDescent="0.2">
      <c r="A81" s="104"/>
      <c r="C81" s="107"/>
      <c r="D81" s="107"/>
    </row>
    <row r="82" spans="1:4" s="123" customFormat="1" ht="12.6" customHeight="1" x14ac:dyDescent="0.2">
      <c r="A82" s="127">
        <v>42800</v>
      </c>
      <c r="B82" s="123">
        <v>205.41</v>
      </c>
      <c r="C82" s="8" t="s">
        <v>68</v>
      </c>
      <c r="D82" s="8" t="s">
        <v>65</v>
      </c>
    </row>
    <row r="83" spans="1:4" s="123" customFormat="1" ht="12.6" customHeight="1" x14ac:dyDescent="0.2">
      <c r="A83" s="127">
        <v>42801</v>
      </c>
      <c r="B83" s="123">
        <f>167.85+67.63</f>
        <v>235.48</v>
      </c>
      <c r="C83" s="8" t="s">
        <v>91</v>
      </c>
      <c r="D83" s="8" t="s">
        <v>70</v>
      </c>
    </row>
    <row r="84" spans="1:4" s="123" customFormat="1" ht="12.6" customHeight="1" x14ac:dyDescent="0.2">
      <c r="A84" s="127">
        <v>42801</v>
      </c>
      <c r="B84" s="123">
        <v>236.52</v>
      </c>
      <c r="C84" s="8" t="s">
        <v>68</v>
      </c>
      <c r="D84" s="8" t="s">
        <v>76</v>
      </c>
    </row>
    <row r="85" spans="1:4" s="123" customFormat="1" ht="12.75" customHeight="1" x14ac:dyDescent="0.2">
      <c r="A85" s="127">
        <v>42803</v>
      </c>
      <c r="B85" s="123">
        <v>78.260000000000005</v>
      </c>
      <c r="C85" s="8" t="s">
        <v>68</v>
      </c>
      <c r="D85" s="8" t="s">
        <v>86</v>
      </c>
    </row>
    <row r="86" spans="1:4" s="123" customFormat="1" ht="12.75" customHeight="1" x14ac:dyDescent="0.2">
      <c r="A86" s="127">
        <v>42803</v>
      </c>
      <c r="B86" s="123">
        <v>157.36000000000001</v>
      </c>
      <c r="C86" s="8" t="s">
        <v>69</v>
      </c>
      <c r="D86" s="8" t="s">
        <v>70</v>
      </c>
    </row>
    <row r="87" spans="1:4" ht="4.5" customHeight="1" x14ac:dyDescent="0.2">
      <c r="A87" s="104"/>
      <c r="C87" s="113"/>
      <c r="D87" s="113"/>
    </row>
    <row r="88" spans="1:4" ht="12.75" customHeight="1" x14ac:dyDescent="0.2">
      <c r="A88" s="104">
        <v>42807</v>
      </c>
      <c r="B88" s="105">
        <v>100</v>
      </c>
      <c r="C88" s="113" t="s">
        <v>68</v>
      </c>
      <c r="D88" s="113" t="s">
        <v>86</v>
      </c>
    </row>
    <row r="89" spans="1:4" ht="12.75" customHeight="1" x14ac:dyDescent="0.2">
      <c r="A89" s="104">
        <v>42807</v>
      </c>
      <c r="B89" s="1">
        <v>29.57</v>
      </c>
      <c r="C89" s="113" t="s">
        <v>68</v>
      </c>
      <c r="D89" s="113" t="s">
        <v>90</v>
      </c>
    </row>
    <row r="90" spans="1:4" ht="12.6" customHeight="1" x14ac:dyDescent="0.2">
      <c r="A90" s="104">
        <v>42807</v>
      </c>
      <c r="B90" s="1">
        <v>213.49</v>
      </c>
      <c r="C90" s="100" t="s">
        <v>68</v>
      </c>
      <c r="D90" s="100" t="s">
        <v>65</v>
      </c>
    </row>
    <row r="91" spans="1:4" ht="12.6" customHeight="1" x14ac:dyDescent="0.2">
      <c r="A91" s="104">
        <v>42810</v>
      </c>
      <c r="B91" s="1">
        <v>901.74</v>
      </c>
      <c r="C91" s="107" t="s">
        <v>68</v>
      </c>
      <c r="D91" s="107" t="s">
        <v>77</v>
      </c>
    </row>
    <row r="92" spans="1:4" ht="12.6" customHeight="1" x14ac:dyDescent="0.2">
      <c r="A92" s="104">
        <v>42810</v>
      </c>
      <c r="B92" s="1">
        <v>245.84</v>
      </c>
      <c r="C92" s="100" t="s">
        <v>69</v>
      </c>
      <c r="D92" s="100" t="s">
        <v>70</v>
      </c>
    </row>
    <row r="93" spans="1:4" ht="4.5" customHeight="1" x14ac:dyDescent="0.2">
      <c r="A93" s="104"/>
      <c r="C93" s="107"/>
      <c r="D93" s="107"/>
    </row>
    <row r="94" spans="1:4" ht="12.75" customHeight="1" x14ac:dyDescent="0.2">
      <c r="A94" s="104">
        <v>42814</v>
      </c>
      <c r="B94" s="1">
        <v>65.22</v>
      </c>
      <c r="C94" s="113" t="s">
        <v>68</v>
      </c>
      <c r="D94" s="113" t="s">
        <v>86</v>
      </c>
    </row>
    <row r="95" spans="1:4" ht="12.6" customHeight="1" x14ac:dyDescent="0.2">
      <c r="A95" s="104">
        <v>42814</v>
      </c>
      <c r="B95" s="1">
        <v>205.41</v>
      </c>
      <c r="C95" s="100" t="s">
        <v>68</v>
      </c>
      <c r="D95" s="100" t="s">
        <v>65</v>
      </c>
    </row>
    <row r="96" spans="1:4" ht="12.6" customHeight="1" x14ac:dyDescent="0.2">
      <c r="A96" s="104">
        <v>42814</v>
      </c>
      <c r="B96" s="1">
        <v>165.22</v>
      </c>
      <c r="C96" s="107" t="s">
        <v>68</v>
      </c>
      <c r="D96" s="107" t="s">
        <v>74</v>
      </c>
    </row>
    <row r="97" spans="1:4" ht="12.6" customHeight="1" x14ac:dyDescent="0.2">
      <c r="A97" s="104">
        <v>42815</v>
      </c>
      <c r="B97" s="1">
        <v>167.85</v>
      </c>
      <c r="C97" s="100" t="s">
        <v>69</v>
      </c>
      <c r="D97" s="100" t="s">
        <v>70</v>
      </c>
    </row>
    <row r="98" spans="1:4" ht="4.5" customHeight="1" x14ac:dyDescent="0.2">
      <c r="A98" s="104"/>
      <c r="C98" s="107"/>
      <c r="D98" s="107"/>
    </row>
    <row r="99" spans="1:4" ht="12.75" customHeight="1" x14ac:dyDescent="0.2">
      <c r="A99" s="104">
        <v>42817</v>
      </c>
      <c r="B99" s="1">
        <v>43.48</v>
      </c>
      <c r="C99" s="113" t="s">
        <v>105</v>
      </c>
      <c r="D99" s="113" t="s">
        <v>86</v>
      </c>
    </row>
    <row r="100" spans="1:4" ht="12.75" customHeight="1" x14ac:dyDescent="0.2">
      <c r="A100" s="104">
        <v>42817</v>
      </c>
      <c r="B100" s="1">
        <v>41.57</v>
      </c>
      <c r="C100" s="113" t="s">
        <v>105</v>
      </c>
      <c r="D100" s="113" t="s">
        <v>87</v>
      </c>
    </row>
    <row r="101" spans="1:4" ht="12.6" customHeight="1" x14ac:dyDescent="0.2">
      <c r="A101" s="104">
        <v>42817</v>
      </c>
      <c r="B101" s="1">
        <f>177.39+355.65</f>
        <v>533.04</v>
      </c>
      <c r="C101" s="101" t="s">
        <v>72</v>
      </c>
      <c r="D101" s="101" t="s">
        <v>65</v>
      </c>
    </row>
    <row r="102" spans="1:4" ht="4.5" customHeight="1" x14ac:dyDescent="0.2">
      <c r="A102" s="104"/>
      <c r="C102" s="107"/>
      <c r="D102" s="107"/>
    </row>
    <row r="103" spans="1:4" ht="12.75" customHeight="1" x14ac:dyDescent="0.2">
      <c r="A103" s="104">
        <v>43186</v>
      </c>
      <c r="B103" s="1">
        <v>65.22</v>
      </c>
      <c r="C103" s="113" t="s">
        <v>68</v>
      </c>
      <c r="D103" s="113" t="s">
        <v>86</v>
      </c>
    </row>
    <row r="104" spans="1:4" ht="12.75" customHeight="1" x14ac:dyDescent="0.2">
      <c r="A104" s="104">
        <v>42821</v>
      </c>
      <c r="B104" s="1">
        <v>38.61</v>
      </c>
      <c r="C104" s="113" t="s">
        <v>68</v>
      </c>
      <c r="D104" s="113" t="s">
        <v>87</v>
      </c>
    </row>
    <row r="105" spans="1:4" ht="12.6" customHeight="1" x14ac:dyDescent="0.2">
      <c r="A105" s="104">
        <v>42821</v>
      </c>
      <c r="B105" s="1">
        <v>205.41</v>
      </c>
      <c r="C105" s="100" t="s">
        <v>68</v>
      </c>
      <c r="D105" s="100" t="s">
        <v>65</v>
      </c>
    </row>
    <row r="106" spans="1:4" ht="12.6" customHeight="1" x14ac:dyDescent="0.2">
      <c r="A106" s="104">
        <v>42821</v>
      </c>
      <c r="B106" s="1">
        <v>165.22</v>
      </c>
      <c r="C106" s="107" t="s">
        <v>68</v>
      </c>
      <c r="D106" s="107" t="s">
        <v>74</v>
      </c>
    </row>
    <row r="107" spans="1:4" ht="12.6" customHeight="1" x14ac:dyDescent="0.2">
      <c r="A107" s="104">
        <v>42822</v>
      </c>
      <c r="B107" s="1">
        <v>167.85</v>
      </c>
      <c r="C107" s="100" t="s">
        <v>69</v>
      </c>
      <c r="D107" s="100" t="s">
        <v>70</v>
      </c>
    </row>
    <row r="108" spans="1:4" ht="4.5" customHeight="1" x14ac:dyDescent="0.2">
      <c r="A108" s="104"/>
      <c r="C108" s="107"/>
      <c r="D108" s="107"/>
    </row>
    <row r="109" spans="1:4" ht="12.6" customHeight="1" x14ac:dyDescent="0.2">
      <c r="A109" s="104">
        <v>42825</v>
      </c>
      <c r="B109" s="1">
        <f>125.67+150.98</f>
        <v>276.64999999999998</v>
      </c>
      <c r="C109" s="100" t="s">
        <v>71</v>
      </c>
      <c r="D109" s="100" t="s">
        <v>65</v>
      </c>
    </row>
    <row r="110" spans="1:4" ht="4.5" customHeight="1" x14ac:dyDescent="0.2">
      <c r="A110" s="104"/>
      <c r="C110" s="107"/>
      <c r="D110" s="107"/>
    </row>
    <row r="111" spans="1:4" ht="12.75" customHeight="1" x14ac:dyDescent="0.2">
      <c r="A111" s="104">
        <v>42828</v>
      </c>
      <c r="B111" s="1">
        <v>65.22</v>
      </c>
      <c r="C111" s="113" t="s">
        <v>68</v>
      </c>
      <c r="D111" s="113" t="s">
        <v>86</v>
      </c>
    </row>
    <row r="112" spans="1:4" ht="12.75" customHeight="1" x14ac:dyDescent="0.2">
      <c r="A112" s="104">
        <v>42828</v>
      </c>
      <c r="B112" s="105">
        <v>38</v>
      </c>
      <c r="C112" s="113" t="s">
        <v>68</v>
      </c>
      <c r="D112" s="113" t="s">
        <v>87</v>
      </c>
    </row>
    <row r="113" spans="1:4" ht="12.6" customHeight="1" x14ac:dyDescent="0.2">
      <c r="A113" s="104">
        <v>42828</v>
      </c>
      <c r="B113" s="1">
        <v>220.87</v>
      </c>
      <c r="C113" s="100" t="s">
        <v>68</v>
      </c>
      <c r="D113" s="100" t="s">
        <v>65</v>
      </c>
    </row>
    <row r="114" spans="1:4" ht="12.6" customHeight="1" x14ac:dyDescent="0.2">
      <c r="A114" s="104">
        <v>42828</v>
      </c>
      <c r="B114" s="1">
        <v>164.35</v>
      </c>
      <c r="C114" s="107" t="s">
        <v>68</v>
      </c>
      <c r="D114" s="107" t="s">
        <v>74</v>
      </c>
    </row>
    <row r="115" spans="1:4" ht="12.6" customHeight="1" x14ac:dyDescent="0.2">
      <c r="A115" s="104">
        <v>42829</v>
      </c>
      <c r="B115" s="1">
        <v>192.17</v>
      </c>
      <c r="C115" s="100" t="s">
        <v>69</v>
      </c>
      <c r="D115" s="100" t="s">
        <v>70</v>
      </c>
    </row>
    <row r="116" spans="1:4" ht="4.5" customHeight="1" x14ac:dyDescent="0.2">
      <c r="A116" s="104"/>
      <c r="C116" s="107"/>
      <c r="D116" s="107"/>
    </row>
    <row r="117" spans="1:4" ht="12.75" customHeight="1" x14ac:dyDescent="0.2">
      <c r="A117" s="104">
        <v>42835</v>
      </c>
      <c r="B117" s="1">
        <v>65.22</v>
      </c>
      <c r="C117" s="113" t="s">
        <v>68</v>
      </c>
      <c r="D117" s="113" t="s">
        <v>86</v>
      </c>
    </row>
    <row r="118" spans="1:4" ht="12.6" customHeight="1" x14ac:dyDescent="0.2">
      <c r="A118" s="104">
        <v>42835</v>
      </c>
      <c r="B118" s="1">
        <v>220.87</v>
      </c>
      <c r="C118" s="100" t="s">
        <v>68</v>
      </c>
      <c r="D118" s="100" t="s">
        <v>65</v>
      </c>
    </row>
    <row r="119" spans="1:4" ht="12.6" customHeight="1" x14ac:dyDescent="0.2">
      <c r="A119" s="104">
        <v>42835</v>
      </c>
      <c r="B119" s="1">
        <v>130.43</v>
      </c>
      <c r="C119" s="107" t="s">
        <v>68</v>
      </c>
      <c r="D119" s="107" t="s">
        <v>74</v>
      </c>
    </row>
    <row r="120" spans="1:4" ht="12.6" customHeight="1" x14ac:dyDescent="0.2">
      <c r="A120" s="104">
        <v>42836</v>
      </c>
      <c r="B120" s="1">
        <v>173.04</v>
      </c>
      <c r="C120" s="100" t="s">
        <v>69</v>
      </c>
      <c r="D120" s="100" t="s">
        <v>70</v>
      </c>
    </row>
    <row r="121" spans="1:4" ht="4.5" customHeight="1" x14ac:dyDescent="0.2">
      <c r="A121" s="104"/>
      <c r="C121" s="107"/>
      <c r="D121" s="107"/>
    </row>
    <row r="122" spans="1:4" ht="12.75" customHeight="1" x14ac:dyDescent="0.2">
      <c r="A122" s="104">
        <v>42843</v>
      </c>
      <c r="B122" s="1">
        <v>65.22</v>
      </c>
      <c r="C122" s="113" t="s">
        <v>68</v>
      </c>
      <c r="D122" s="113" t="s">
        <v>86</v>
      </c>
    </row>
    <row r="123" spans="1:4" ht="12.6" customHeight="1" x14ac:dyDescent="0.2">
      <c r="A123" s="104">
        <v>42843</v>
      </c>
      <c r="B123" s="1">
        <v>220.87</v>
      </c>
      <c r="C123" s="100" t="s">
        <v>68</v>
      </c>
      <c r="D123" s="100" t="s">
        <v>65</v>
      </c>
    </row>
    <row r="124" spans="1:4" ht="12.6" customHeight="1" x14ac:dyDescent="0.2">
      <c r="A124" s="104">
        <v>42843</v>
      </c>
      <c r="B124" s="1">
        <v>157.38999999999999</v>
      </c>
      <c r="C124" s="107" t="s">
        <v>68</v>
      </c>
      <c r="D124" s="107" t="s">
        <v>74</v>
      </c>
    </row>
    <row r="125" spans="1:4" ht="12.6" customHeight="1" x14ac:dyDescent="0.2">
      <c r="A125" s="104">
        <v>42844</v>
      </c>
      <c r="B125" s="1">
        <v>264.33999999999997</v>
      </c>
      <c r="C125" s="100" t="s">
        <v>69</v>
      </c>
      <c r="D125" s="100" t="s">
        <v>70</v>
      </c>
    </row>
    <row r="126" spans="1:4" ht="4.5" customHeight="1" x14ac:dyDescent="0.2">
      <c r="A126" s="104"/>
      <c r="C126" s="107"/>
      <c r="D126" s="107"/>
    </row>
    <row r="127" spans="1:4" ht="12.75" customHeight="1" x14ac:dyDescent="0.2">
      <c r="A127" s="127">
        <v>42849</v>
      </c>
      <c r="B127" s="123">
        <v>38.26</v>
      </c>
      <c r="C127" s="8" t="s">
        <v>68</v>
      </c>
      <c r="D127" s="8" t="s">
        <v>86</v>
      </c>
    </row>
    <row r="128" spans="1:4" ht="12.75" customHeight="1" x14ac:dyDescent="0.2">
      <c r="A128" s="127">
        <v>42849</v>
      </c>
      <c r="B128" s="123">
        <v>151.72</v>
      </c>
      <c r="C128" s="120" t="s">
        <v>71</v>
      </c>
      <c r="D128" s="8" t="s">
        <v>65</v>
      </c>
    </row>
    <row r="129" spans="1:4" ht="4.5" customHeight="1" x14ac:dyDescent="0.2">
      <c r="A129" s="104"/>
      <c r="C129" s="113"/>
      <c r="D129" s="113"/>
    </row>
    <row r="130" spans="1:4" ht="12.75" customHeight="1" x14ac:dyDescent="0.2">
      <c r="A130" s="104">
        <v>42859</v>
      </c>
      <c r="B130" s="1">
        <v>65.22</v>
      </c>
      <c r="C130" s="113" t="s">
        <v>68</v>
      </c>
      <c r="D130" s="113" t="s">
        <v>86</v>
      </c>
    </row>
    <row r="131" spans="1:4" ht="12.6" customHeight="1" x14ac:dyDescent="0.2">
      <c r="A131" s="104">
        <v>42859</v>
      </c>
      <c r="B131" s="1">
        <v>231.57</v>
      </c>
      <c r="C131" s="100" t="s">
        <v>68</v>
      </c>
      <c r="D131" s="100" t="s">
        <v>65</v>
      </c>
    </row>
    <row r="132" spans="1:4" ht="12.6" customHeight="1" x14ac:dyDescent="0.2">
      <c r="A132" s="104">
        <v>42859</v>
      </c>
      <c r="B132" s="1">
        <v>180.96</v>
      </c>
      <c r="C132" s="107" t="s">
        <v>68</v>
      </c>
      <c r="D132" s="107" t="s">
        <v>78</v>
      </c>
    </row>
    <row r="133" spans="1:4" ht="12.6" customHeight="1" x14ac:dyDescent="0.2">
      <c r="A133" s="104">
        <v>42860</v>
      </c>
      <c r="B133" s="1">
        <v>300.44</v>
      </c>
      <c r="C133" s="100" t="s">
        <v>69</v>
      </c>
      <c r="D133" s="100" t="s">
        <v>70</v>
      </c>
    </row>
    <row r="134" spans="1:4" ht="4.5" customHeight="1" x14ac:dyDescent="0.2">
      <c r="A134" s="104"/>
      <c r="C134" s="107"/>
      <c r="D134" s="107"/>
    </row>
    <row r="135" spans="1:4" ht="12.75" customHeight="1" x14ac:dyDescent="0.2">
      <c r="A135" s="104">
        <v>42864</v>
      </c>
      <c r="B135" s="1">
        <v>38.26</v>
      </c>
      <c r="C135" s="113" t="s">
        <v>68</v>
      </c>
      <c r="D135" s="113" t="s">
        <v>86</v>
      </c>
    </row>
    <row r="136" spans="1:4" ht="12.6" customHeight="1" x14ac:dyDescent="0.2">
      <c r="A136" s="104">
        <v>42864</v>
      </c>
      <c r="B136" s="1">
        <v>231.57</v>
      </c>
      <c r="C136" s="100" t="s">
        <v>68</v>
      </c>
      <c r="D136" s="100" t="s">
        <v>65</v>
      </c>
    </row>
    <row r="137" spans="1:4" ht="12.6" customHeight="1" x14ac:dyDescent="0.2">
      <c r="A137" s="104">
        <v>42865</v>
      </c>
      <c r="B137" s="1">
        <v>300.44</v>
      </c>
      <c r="C137" s="100" t="s">
        <v>69</v>
      </c>
      <c r="D137" s="100" t="s">
        <v>70</v>
      </c>
    </row>
    <row r="138" spans="1:4" ht="3.75" customHeight="1" x14ac:dyDescent="0.2">
      <c r="A138" s="104"/>
      <c r="C138" s="107"/>
      <c r="D138" s="107"/>
    </row>
    <row r="139" spans="1:4" ht="12.75" customHeight="1" x14ac:dyDescent="0.2">
      <c r="A139" s="104">
        <v>42871</v>
      </c>
      <c r="B139" s="1">
        <v>82.61</v>
      </c>
      <c r="C139" s="113" t="s">
        <v>68</v>
      </c>
      <c r="D139" s="113" t="s">
        <v>86</v>
      </c>
    </row>
    <row r="140" spans="1:4" ht="12.6" customHeight="1" x14ac:dyDescent="0.2">
      <c r="A140" s="104">
        <v>42871</v>
      </c>
      <c r="B140" s="105">
        <v>154.1</v>
      </c>
      <c r="C140" s="100" t="s">
        <v>68</v>
      </c>
      <c r="D140" s="100" t="s">
        <v>65</v>
      </c>
    </row>
    <row r="141" spans="1:4" ht="12.6" customHeight="1" x14ac:dyDescent="0.2">
      <c r="A141" s="104">
        <v>42871</v>
      </c>
      <c r="B141" s="105">
        <v>165.22</v>
      </c>
      <c r="C141" s="107" t="s">
        <v>68</v>
      </c>
      <c r="D141" s="107" t="s">
        <v>74</v>
      </c>
    </row>
    <row r="142" spans="1:4" ht="12" customHeight="1" x14ac:dyDescent="0.2">
      <c r="A142" s="104">
        <v>42872</v>
      </c>
      <c r="B142" s="1">
        <v>300.44</v>
      </c>
      <c r="C142" s="100" t="s">
        <v>69</v>
      </c>
      <c r="D142" s="100" t="s">
        <v>70</v>
      </c>
    </row>
    <row r="143" spans="1:4" ht="4.5" customHeight="1" x14ac:dyDescent="0.2">
      <c r="A143" s="104"/>
      <c r="C143" s="107"/>
      <c r="D143" s="107"/>
    </row>
    <row r="144" spans="1:4" ht="12.75" customHeight="1" x14ac:dyDescent="0.2">
      <c r="A144" s="104">
        <v>42877</v>
      </c>
      <c r="B144" s="1">
        <v>65.22</v>
      </c>
      <c r="C144" s="113" t="s">
        <v>68</v>
      </c>
      <c r="D144" s="113" t="s">
        <v>86</v>
      </c>
    </row>
    <row r="145" spans="1:4" ht="12.75" customHeight="1" x14ac:dyDescent="0.2">
      <c r="A145" s="104">
        <v>42877</v>
      </c>
      <c r="B145" s="1">
        <v>40.090000000000003</v>
      </c>
      <c r="C145" s="113" t="s">
        <v>68</v>
      </c>
      <c r="D145" s="113" t="s">
        <v>87</v>
      </c>
    </row>
    <row r="146" spans="1:4" ht="12.6" customHeight="1" x14ac:dyDescent="0.2">
      <c r="A146" s="104">
        <v>42877</v>
      </c>
      <c r="B146" s="1">
        <v>231.57</v>
      </c>
      <c r="C146" s="100" t="s">
        <v>68</v>
      </c>
      <c r="D146" s="100" t="s">
        <v>65</v>
      </c>
    </row>
    <row r="147" spans="1:4" ht="12.6" customHeight="1" x14ac:dyDescent="0.2">
      <c r="A147" s="104">
        <v>42877</v>
      </c>
      <c r="B147" s="1">
        <v>167.83</v>
      </c>
      <c r="C147" s="107" t="s">
        <v>68</v>
      </c>
      <c r="D147" s="107" t="s">
        <v>74</v>
      </c>
    </row>
    <row r="148" spans="1:4" ht="12.6" customHeight="1" x14ac:dyDescent="0.2">
      <c r="A148" s="104">
        <v>42878</v>
      </c>
      <c r="B148" s="1">
        <v>218.66</v>
      </c>
      <c r="C148" s="100" t="s">
        <v>69</v>
      </c>
      <c r="D148" s="100" t="s">
        <v>70</v>
      </c>
    </row>
    <row r="149" spans="1:4" ht="4.5" customHeight="1" x14ac:dyDescent="0.2">
      <c r="A149" s="104"/>
      <c r="C149" s="107"/>
      <c r="D149" s="107"/>
    </row>
    <row r="150" spans="1:4" ht="12.75" customHeight="1" x14ac:dyDescent="0.2">
      <c r="A150" s="104">
        <v>42881</v>
      </c>
      <c r="B150" s="13">
        <v>38.26</v>
      </c>
      <c r="C150" s="113" t="s">
        <v>68</v>
      </c>
      <c r="D150" s="113" t="s">
        <v>86</v>
      </c>
    </row>
    <row r="151" spans="1:4" ht="12.6" customHeight="1" x14ac:dyDescent="0.2">
      <c r="A151" s="104">
        <v>42881</v>
      </c>
      <c r="B151" s="13">
        <f>154.1+240.18</f>
        <v>394.28</v>
      </c>
      <c r="C151" s="100" t="s">
        <v>71</v>
      </c>
      <c r="D151" s="100" t="s">
        <v>65</v>
      </c>
    </row>
    <row r="152" spans="1:4" ht="4.5" customHeight="1" x14ac:dyDescent="0.2">
      <c r="A152" s="104"/>
      <c r="B152" s="13"/>
      <c r="C152" s="107"/>
      <c r="D152" s="107"/>
    </row>
    <row r="153" spans="1:4" ht="12.6" customHeight="1" x14ac:dyDescent="0.2">
      <c r="A153" s="104">
        <v>42884</v>
      </c>
      <c r="B153" s="13">
        <v>231.57</v>
      </c>
      <c r="C153" s="100" t="s">
        <v>68</v>
      </c>
      <c r="D153" s="100" t="s">
        <v>65</v>
      </c>
    </row>
    <row r="154" spans="1:4" ht="12.6" customHeight="1" x14ac:dyDescent="0.2">
      <c r="A154" s="103">
        <v>42884</v>
      </c>
      <c r="B154" s="13">
        <v>152.16999999999999</v>
      </c>
      <c r="C154" s="125" t="s">
        <v>68</v>
      </c>
      <c r="D154" s="125" t="s">
        <v>74</v>
      </c>
    </row>
    <row r="155" spans="1:4" ht="4.5" customHeight="1" x14ac:dyDescent="0.2">
      <c r="A155" s="103"/>
      <c r="B155" s="124"/>
      <c r="C155" s="107"/>
      <c r="D155" s="107"/>
    </row>
    <row r="156" spans="1:4" ht="12.75" customHeight="1" x14ac:dyDescent="0.2">
      <c r="A156" s="103">
        <v>42893</v>
      </c>
      <c r="B156" s="124">
        <v>65.22</v>
      </c>
      <c r="C156" s="115" t="s">
        <v>68</v>
      </c>
      <c r="D156" s="115" t="s">
        <v>86</v>
      </c>
    </row>
    <row r="157" spans="1:4" ht="12.75" customHeight="1" x14ac:dyDescent="0.2">
      <c r="A157" s="103">
        <v>42893</v>
      </c>
      <c r="B157" s="124">
        <v>165.22</v>
      </c>
      <c r="C157" s="115" t="s">
        <v>68</v>
      </c>
      <c r="D157" s="115" t="s">
        <v>74</v>
      </c>
    </row>
    <row r="158" spans="1:4" ht="12.75" customHeight="1" x14ac:dyDescent="0.2">
      <c r="A158" s="103">
        <v>42893</v>
      </c>
      <c r="B158" s="124">
        <f>257.4+309.05</f>
        <v>566.45000000000005</v>
      </c>
      <c r="C158" s="113" t="s">
        <v>71</v>
      </c>
      <c r="D158" s="115" t="s">
        <v>65</v>
      </c>
    </row>
    <row r="159" spans="1:4" ht="4.5" customHeight="1" x14ac:dyDescent="0.2">
      <c r="A159" s="103"/>
      <c r="B159" s="124"/>
      <c r="C159" s="113"/>
      <c r="D159" s="113"/>
    </row>
    <row r="160" spans="1:4" ht="12.75" customHeight="1" x14ac:dyDescent="0.2">
      <c r="A160" s="103">
        <v>42899</v>
      </c>
      <c r="B160" s="124">
        <v>65.22</v>
      </c>
      <c r="C160" s="115" t="s">
        <v>68</v>
      </c>
      <c r="D160" s="113" t="s">
        <v>86</v>
      </c>
    </row>
    <row r="161" spans="1:4" ht="12.75" customHeight="1" x14ac:dyDescent="0.2">
      <c r="A161" s="103">
        <v>42899</v>
      </c>
      <c r="B161" s="124">
        <v>36.35</v>
      </c>
      <c r="C161" s="115" t="s">
        <v>68</v>
      </c>
      <c r="D161" s="113" t="s">
        <v>87</v>
      </c>
    </row>
    <row r="162" spans="1:4" ht="12.75" customHeight="1" x14ac:dyDescent="0.2">
      <c r="A162" s="103">
        <v>42899</v>
      </c>
      <c r="B162" s="13">
        <v>167.83</v>
      </c>
      <c r="C162" s="115" t="s">
        <v>68</v>
      </c>
      <c r="D162" s="115" t="s">
        <v>74</v>
      </c>
    </row>
    <row r="163" spans="1:4" ht="12.75" customHeight="1" x14ac:dyDescent="0.2">
      <c r="A163" s="103">
        <v>42899</v>
      </c>
      <c r="B163" s="13">
        <v>557.85</v>
      </c>
      <c r="C163" s="115" t="s">
        <v>110</v>
      </c>
      <c r="D163" s="115" t="s">
        <v>111</v>
      </c>
    </row>
    <row r="164" spans="1:4" ht="3.75" customHeight="1" x14ac:dyDescent="0.2">
      <c r="A164" s="103"/>
      <c r="B164" s="13"/>
      <c r="C164" s="115"/>
      <c r="D164" s="115"/>
    </row>
    <row r="165" spans="1:4" ht="12.75" customHeight="1" x14ac:dyDescent="0.2">
      <c r="A165" s="130">
        <v>42905</v>
      </c>
      <c r="B165" s="131">
        <v>257.39999999999998</v>
      </c>
      <c r="C165" s="125" t="s">
        <v>68</v>
      </c>
      <c r="D165" s="125" t="s">
        <v>65</v>
      </c>
    </row>
    <row r="166" spans="1:4" ht="12.75" customHeight="1" x14ac:dyDescent="0.2">
      <c r="A166" s="130">
        <v>42905</v>
      </c>
      <c r="B166" s="128">
        <f>152.17</f>
        <v>152.16999999999999</v>
      </c>
      <c r="C166" s="125" t="s">
        <v>68</v>
      </c>
      <c r="D166" s="8" t="s">
        <v>106</v>
      </c>
    </row>
    <row r="167" spans="1:4" ht="12.75" customHeight="1" x14ac:dyDescent="0.2">
      <c r="A167" s="103">
        <v>42906</v>
      </c>
      <c r="B167" s="132">
        <f>240.18+34.44</f>
        <v>274.62</v>
      </c>
      <c r="C167" s="125" t="s">
        <v>69</v>
      </c>
      <c r="D167" s="125" t="s">
        <v>70</v>
      </c>
    </row>
    <row r="168" spans="1:4" ht="12.6" customHeight="1" x14ac:dyDescent="0.2">
      <c r="A168" s="103">
        <v>42906</v>
      </c>
      <c r="B168" s="128">
        <v>65.22</v>
      </c>
      <c r="C168" s="113" t="s">
        <v>68</v>
      </c>
      <c r="D168" s="113" t="s">
        <v>86</v>
      </c>
    </row>
    <row r="169" spans="1:4" ht="12.6" customHeight="1" x14ac:dyDescent="0.2">
      <c r="A169" s="103">
        <v>42906</v>
      </c>
      <c r="B169" s="133">
        <v>37.799999999999997</v>
      </c>
      <c r="C169" s="113" t="s">
        <v>68</v>
      </c>
      <c r="D169" s="113" t="s">
        <v>87</v>
      </c>
    </row>
    <row r="170" spans="1:4" ht="6" customHeight="1" x14ac:dyDescent="0.2">
      <c r="A170" s="119"/>
      <c r="B170" s="133"/>
      <c r="C170" s="125"/>
      <c r="D170" s="125"/>
    </row>
    <row r="171" spans="1:4" ht="12.75" customHeight="1" x14ac:dyDescent="0.2">
      <c r="A171" s="104">
        <v>42912</v>
      </c>
      <c r="B171" s="134">
        <v>240.18</v>
      </c>
      <c r="C171" s="125" t="s">
        <v>68</v>
      </c>
      <c r="D171" s="125" t="s">
        <v>65</v>
      </c>
    </row>
    <row r="172" spans="1:4" ht="12.6" customHeight="1" x14ac:dyDescent="0.2">
      <c r="A172" s="104">
        <v>42914</v>
      </c>
      <c r="B172" s="134">
        <v>171.31</v>
      </c>
      <c r="C172" s="125" t="s">
        <v>69</v>
      </c>
      <c r="D172" s="125" t="s">
        <v>70</v>
      </c>
    </row>
    <row r="173" spans="1:4" ht="12.75" customHeight="1" x14ac:dyDescent="0.2">
      <c r="A173" s="130" t="s">
        <v>112</v>
      </c>
      <c r="B173" s="133">
        <f>491.3</f>
        <v>491.3</v>
      </c>
      <c r="C173" s="125" t="s">
        <v>68</v>
      </c>
      <c r="D173" s="8" t="s">
        <v>106</v>
      </c>
    </row>
    <row r="174" spans="1:4" ht="12.6" customHeight="1" x14ac:dyDescent="0.2">
      <c r="A174" s="103">
        <v>42914</v>
      </c>
      <c r="B174" s="124">
        <v>82.61</v>
      </c>
      <c r="C174" s="113" t="s">
        <v>68</v>
      </c>
      <c r="D174" s="113" t="s">
        <v>86</v>
      </c>
    </row>
    <row r="175" spans="1:4" ht="12.6" customHeight="1" x14ac:dyDescent="0.2">
      <c r="A175" s="103">
        <v>42914</v>
      </c>
      <c r="B175" s="101">
        <v>34.78</v>
      </c>
      <c r="C175" s="113" t="s">
        <v>68</v>
      </c>
      <c r="D175" s="101" t="s">
        <v>96</v>
      </c>
    </row>
    <row r="176" spans="1:4" ht="4.5" customHeight="1" x14ac:dyDescent="0.2">
      <c r="A176" s="103"/>
      <c r="B176" s="101"/>
      <c r="C176" s="101"/>
      <c r="D176" s="101"/>
    </row>
    <row r="177" spans="1:4" s="123" customFormat="1" ht="12.6" customHeight="1" x14ac:dyDescent="0.2">
      <c r="A177" s="121">
        <v>42916</v>
      </c>
      <c r="B177" s="122">
        <f>210-20</f>
        <v>190</v>
      </c>
      <c r="C177" s="8" t="s">
        <v>85</v>
      </c>
      <c r="D177" s="8" t="s">
        <v>73</v>
      </c>
    </row>
    <row r="178" spans="1:4" ht="12.6" customHeight="1" x14ac:dyDescent="0.2">
      <c r="A178" s="103"/>
      <c r="B178" s="101"/>
      <c r="C178" s="101"/>
      <c r="D178" s="101"/>
    </row>
    <row r="179" spans="1:4" hidden="1" x14ac:dyDescent="0.2">
      <c r="A179" s="11"/>
      <c r="B179" s="64"/>
      <c r="C179" s="64"/>
      <c r="D179" s="64"/>
    </row>
    <row r="180" spans="1:4" ht="19.5" customHeight="1" x14ac:dyDescent="0.2">
      <c r="A180" s="63" t="s">
        <v>4</v>
      </c>
      <c r="B180" s="69">
        <f>SUM(B20:B179)</f>
        <v>22966.28999999999</v>
      </c>
      <c r="C180" s="64"/>
      <c r="D180" s="64"/>
    </row>
    <row r="181" spans="1:4" ht="19.5" customHeight="1" x14ac:dyDescent="0.2">
      <c r="A181" s="148" t="s">
        <v>15</v>
      </c>
      <c r="B181" s="149"/>
      <c r="C181" s="149"/>
      <c r="D181" s="45"/>
    </row>
    <row r="182" spans="1:4" s="43" customFormat="1" ht="25.5" customHeight="1" x14ac:dyDescent="0.2">
      <c r="A182" s="40" t="s">
        <v>0</v>
      </c>
      <c r="B182" s="41" t="s">
        <v>64</v>
      </c>
      <c r="C182" s="41" t="s">
        <v>54</v>
      </c>
      <c r="D182" s="41" t="s">
        <v>11</v>
      </c>
    </row>
    <row r="183" spans="1:4" ht="12.75" customHeight="1" x14ac:dyDescent="0.2">
      <c r="A183" s="11"/>
      <c r="B183" s="64"/>
      <c r="C183" s="64"/>
      <c r="D183" s="64"/>
    </row>
    <row r="184" spans="1:4" ht="12.75" customHeight="1" x14ac:dyDescent="0.2">
      <c r="A184" s="126">
        <v>42829</v>
      </c>
      <c r="B184" s="109">
        <v>10</v>
      </c>
      <c r="C184" s="64" t="s">
        <v>107</v>
      </c>
      <c r="D184" s="64" t="s">
        <v>108</v>
      </c>
    </row>
    <row r="185" spans="1:4" ht="12.75" customHeight="1" x14ac:dyDescent="0.2">
      <c r="A185" s="11"/>
      <c r="B185" s="64"/>
      <c r="C185" s="64"/>
      <c r="D185" s="64"/>
    </row>
    <row r="186" spans="1:4" ht="12.75" customHeight="1" x14ac:dyDescent="0.2">
      <c r="A186" s="11"/>
      <c r="B186" s="64"/>
      <c r="C186" s="64"/>
      <c r="D186" s="64"/>
    </row>
    <row r="187" spans="1:4" ht="12.75" hidden="1" customHeight="1" x14ac:dyDescent="0.2">
      <c r="A187" s="11"/>
      <c r="B187" s="64"/>
      <c r="C187" s="64"/>
      <c r="D187" s="64"/>
    </row>
    <row r="188" spans="1:4" ht="19.5" customHeight="1" x14ac:dyDescent="0.2">
      <c r="A188" s="63" t="s">
        <v>4</v>
      </c>
      <c r="B188" s="69">
        <f>SUM(B183:B187)</f>
        <v>10</v>
      </c>
      <c r="C188" s="64"/>
      <c r="D188" s="64"/>
    </row>
    <row r="189" spans="1:4" s="8" customFormat="1" ht="34.5" customHeight="1" x14ac:dyDescent="0.2">
      <c r="A189" s="44" t="s">
        <v>7</v>
      </c>
      <c r="B189" s="70">
        <f>B15+B180+B188</f>
        <v>22976.28999999999</v>
      </c>
      <c r="C189" s="9"/>
      <c r="D189" s="9"/>
    </row>
    <row r="190" spans="1:4" s="64" customFormat="1" x14ac:dyDescent="0.2">
      <c r="B190" s="60"/>
      <c r="C190" s="61"/>
      <c r="D190" s="61"/>
    </row>
    <row r="191" spans="1:4" s="66" customFormat="1" x14ac:dyDescent="0.2">
      <c r="A191" s="47" t="s">
        <v>31</v>
      </c>
      <c r="B191" s="3"/>
    </row>
    <row r="192" spans="1:4" s="66" customFormat="1" ht="12.6" customHeight="1" x14ac:dyDescent="0.2">
      <c r="A192" s="136" t="s">
        <v>109</v>
      </c>
      <c r="B192" s="136"/>
      <c r="C192" s="136"/>
    </row>
    <row r="193" spans="1:4" s="64" customFormat="1" ht="12.95" customHeight="1" x14ac:dyDescent="0.2">
      <c r="A193" s="137"/>
      <c r="B193" s="137"/>
      <c r="C193" s="137"/>
    </row>
    <row r="194" spans="1:4" x14ac:dyDescent="0.2">
      <c r="A194" s="56"/>
      <c r="B194" s="57"/>
      <c r="C194" s="64"/>
      <c r="D194" s="64"/>
    </row>
    <row r="195" spans="1:4" x14ac:dyDescent="0.2">
      <c r="A195" s="79"/>
      <c r="B195" s="57"/>
      <c r="C195" s="99"/>
      <c r="D195" s="99"/>
    </row>
    <row r="196" spans="1:4" x14ac:dyDescent="0.2">
      <c r="A196" s="79"/>
      <c r="B196" s="57"/>
      <c r="C196" s="77"/>
      <c r="D196" s="77"/>
    </row>
    <row r="197" spans="1:4" x14ac:dyDescent="0.2">
      <c r="A197" s="129"/>
      <c r="B197" s="129"/>
      <c r="C197" s="129"/>
      <c r="D197" s="129"/>
    </row>
    <row r="198" spans="1:4" x14ac:dyDescent="0.2">
      <c r="A198" s="39"/>
      <c r="B198" s="64"/>
      <c r="C198" s="64"/>
      <c r="D198" s="64"/>
    </row>
    <row r="199" spans="1:4" x14ac:dyDescent="0.2">
      <c r="A199" s="39"/>
      <c r="B199" s="64"/>
      <c r="C199" s="64"/>
      <c r="D199" s="64"/>
    </row>
    <row r="200" spans="1:4" x14ac:dyDescent="0.2">
      <c r="A200" s="39"/>
      <c r="B200" s="64"/>
      <c r="C200" s="64"/>
      <c r="D200" s="64"/>
    </row>
    <row r="201" spans="1:4" x14ac:dyDescent="0.2">
      <c r="A201" s="39"/>
      <c r="B201" s="64"/>
      <c r="C201" s="64"/>
      <c r="D201" s="64"/>
    </row>
    <row r="202" spans="1:4" x14ac:dyDescent="0.2">
      <c r="A202" s="39"/>
      <c r="B202" s="64"/>
      <c r="C202" s="64"/>
      <c r="D202" s="64"/>
    </row>
    <row r="203" spans="1:4" x14ac:dyDescent="0.2">
      <c r="A203" s="39"/>
      <c r="B203" s="64"/>
      <c r="C203" s="64"/>
      <c r="D203" s="64"/>
    </row>
    <row r="204" spans="1:4" x14ac:dyDescent="0.2">
      <c r="A204" s="39"/>
      <c r="B204" s="64"/>
      <c r="C204" s="64"/>
      <c r="D204" s="64"/>
    </row>
    <row r="205" spans="1:4" x14ac:dyDescent="0.2">
      <c r="A205" s="39"/>
      <c r="B205" s="64"/>
      <c r="C205" s="64"/>
      <c r="D205" s="64"/>
    </row>
    <row r="206" spans="1:4" x14ac:dyDescent="0.2">
      <c r="A206" s="39"/>
      <c r="B206" s="64"/>
      <c r="C206" s="64"/>
      <c r="D206" s="64"/>
    </row>
    <row r="207" spans="1:4" x14ac:dyDescent="0.2">
      <c r="A207" s="39"/>
      <c r="B207" s="64"/>
      <c r="C207" s="64"/>
      <c r="D207" s="64"/>
    </row>
    <row r="208" spans="1:4" x14ac:dyDescent="0.2">
      <c r="A208" s="39"/>
      <c r="B208" s="64"/>
      <c r="C208" s="64"/>
      <c r="D208" s="64"/>
    </row>
  </sheetData>
  <mergeCells count="12">
    <mergeCell ref="A1:D1"/>
    <mergeCell ref="A2:D2"/>
    <mergeCell ref="A192:C192"/>
    <mergeCell ref="A193:C193"/>
    <mergeCell ref="A8:D8"/>
    <mergeCell ref="B3:D3"/>
    <mergeCell ref="B4:D4"/>
    <mergeCell ref="B5:D5"/>
    <mergeCell ref="A6:D6"/>
    <mergeCell ref="A7:D7"/>
    <mergeCell ref="A16:C16"/>
    <mergeCell ref="A181:C181"/>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sqref="A1:F1"/>
    </sheetView>
  </sheetViews>
  <sheetFormatPr defaultColWidth="9.140625" defaultRowHeight="12.75" x14ac:dyDescent="0.2"/>
  <cols>
    <col min="1" max="2" width="23.5703125" style="16" customWidth="1"/>
    <col min="3" max="6" width="27.5703125" style="16" customWidth="1"/>
    <col min="7" max="16384" width="9.140625" style="17"/>
  </cols>
  <sheetData>
    <row r="1" spans="1:7" ht="20.25" x14ac:dyDescent="0.2">
      <c r="A1" s="189" t="s">
        <v>119</v>
      </c>
      <c r="B1" s="189"/>
      <c r="C1" s="189"/>
      <c r="D1" s="189"/>
      <c r="E1" s="189"/>
      <c r="F1" s="189"/>
    </row>
    <row r="2" spans="1:7" ht="36" customHeight="1" x14ac:dyDescent="0.2">
      <c r="A2" s="154" t="s">
        <v>25</v>
      </c>
      <c r="B2" s="154"/>
      <c r="C2" s="154"/>
      <c r="D2" s="154"/>
      <c r="E2" s="154"/>
      <c r="F2" s="154"/>
    </row>
    <row r="3" spans="1:7" ht="36" customHeight="1" x14ac:dyDescent="0.2">
      <c r="A3" s="49" t="s">
        <v>8</v>
      </c>
      <c r="B3" s="140" t="str">
        <f>Travel!B3</f>
        <v>Careers New Zealand</v>
      </c>
      <c r="C3" s="140"/>
      <c r="D3" s="140"/>
      <c r="E3" s="140"/>
      <c r="F3" s="140"/>
      <c r="G3" s="50"/>
    </row>
    <row r="4" spans="1:7" ht="36" customHeight="1" x14ac:dyDescent="0.2">
      <c r="A4" s="49" t="s">
        <v>9</v>
      </c>
      <c r="B4" s="141" t="str">
        <f>Travel!B4</f>
        <v>Hugh Kettlewell</v>
      </c>
      <c r="C4" s="141"/>
      <c r="D4" s="141"/>
      <c r="E4" s="141"/>
      <c r="F4" s="141"/>
      <c r="G4" s="51"/>
    </row>
    <row r="5" spans="1:7" ht="36" customHeight="1" x14ac:dyDescent="0.2">
      <c r="A5" s="49" t="s">
        <v>3</v>
      </c>
      <c r="B5" s="141" t="str">
        <f>Travel!B5</f>
        <v>25 November 2016 to 30 June 2017</v>
      </c>
      <c r="C5" s="141"/>
      <c r="D5" s="141"/>
      <c r="E5" s="141"/>
      <c r="F5" s="141"/>
      <c r="G5" s="51"/>
    </row>
    <row r="6" spans="1:7" s="15" customFormat="1" ht="35.25" customHeight="1" x14ac:dyDescent="0.25">
      <c r="A6" s="158" t="s">
        <v>40</v>
      </c>
      <c r="B6" s="159"/>
      <c r="C6" s="160"/>
      <c r="D6" s="160"/>
      <c r="E6" s="160"/>
      <c r="F6" s="161"/>
    </row>
    <row r="7" spans="1:7" s="15" customFormat="1" ht="35.25" customHeight="1" x14ac:dyDescent="0.25">
      <c r="A7" s="155" t="s">
        <v>55</v>
      </c>
      <c r="B7" s="156"/>
      <c r="C7" s="156"/>
      <c r="D7" s="156"/>
      <c r="E7" s="156"/>
      <c r="F7" s="157"/>
    </row>
    <row r="8" spans="1:7" s="3" customFormat="1" ht="30.95" customHeight="1" x14ac:dyDescent="0.25">
      <c r="A8" s="151" t="s">
        <v>22</v>
      </c>
      <c r="B8" s="152"/>
      <c r="C8" s="5"/>
      <c r="D8" s="5"/>
      <c r="E8" s="5"/>
      <c r="F8" s="23"/>
    </row>
    <row r="9" spans="1:7" ht="25.5" x14ac:dyDescent="0.2">
      <c r="A9" s="24" t="s">
        <v>0</v>
      </c>
      <c r="B9" s="41" t="s">
        <v>36</v>
      </c>
      <c r="C9" s="2" t="s">
        <v>5</v>
      </c>
      <c r="D9" s="2" t="s">
        <v>13</v>
      </c>
      <c r="E9" s="2" t="s">
        <v>12</v>
      </c>
      <c r="F9" s="10" t="s">
        <v>1</v>
      </c>
    </row>
    <row r="10" spans="1:7" x14ac:dyDescent="0.2">
      <c r="A10" s="21"/>
      <c r="F10" s="22"/>
    </row>
    <row r="11" spans="1:7" x14ac:dyDescent="0.2">
      <c r="A11" s="110" t="s">
        <v>79</v>
      </c>
      <c r="F11" s="22"/>
    </row>
    <row r="12" spans="1:7" x14ac:dyDescent="0.2">
      <c r="A12" s="21"/>
      <c r="F12" s="22"/>
    </row>
    <row r="13" spans="1:7" ht="11.25" customHeight="1" x14ac:dyDescent="0.2">
      <c r="A13" s="21"/>
      <c r="F13" s="22"/>
    </row>
    <row r="14" spans="1:7" hidden="1" x14ac:dyDescent="0.2">
      <c r="A14" s="21"/>
      <c r="F14" s="22"/>
    </row>
    <row r="15" spans="1:7" s="20" customFormat="1" ht="25.5" hidden="1" customHeight="1" x14ac:dyDescent="0.2">
      <c r="A15" s="21"/>
      <c r="B15" s="16"/>
      <c r="C15" s="16"/>
      <c r="D15" s="16"/>
      <c r="E15" s="16"/>
      <c r="F15" s="22"/>
    </row>
    <row r="16" spans="1:7" ht="24.95" customHeight="1" x14ac:dyDescent="0.2">
      <c r="A16" s="65" t="s">
        <v>23</v>
      </c>
      <c r="B16" s="71">
        <f>SUM(B10:B15)</f>
        <v>0</v>
      </c>
      <c r="C16" s="25"/>
      <c r="D16" s="26"/>
      <c r="E16" s="26"/>
      <c r="F16" s="27"/>
    </row>
    <row r="17" spans="1:6" x14ac:dyDescent="0.2">
      <c r="A17" s="73"/>
      <c r="B17" s="29"/>
      <c r="C17" s="29"/>
      <c r="D17" s="29"/>
      <c r="E17" s="29"/>
      <c r="F17" s="30"/>
    </row>
    <row r="18" spans="1:6" x14ac:dyDescent="0.2">
      <c r="A18" s="47" t="s">
        <v>31</v>
      </c>
      <c r="B18" s="3"/>
      <c r="C18" s="66"/>
      <c r="F18" s="22"/>
    </row>
    <row r="19" spans="1:6" x14ac:dyDescent="0.2">
      <c r="A19" s="162" t="s">
        <v>56</v>
      </c>
      <c r="B19" s="162"/>
      <c r="C19" s="162"/>
      <c r="D19" s="162"/>
      <c r="E19" s="162"/>
      <c r="F19" s="163"/>
    </row>
    <row r="20" spans="1:6" x14ac:dyDescent="0.2">
      <c r="A20" s="153" t="s">
        <v>51</v>
      </c>
      <c r="B20" s="153"/>
      <c r="C20" s="153"/>
      <c r="F20" s="22"/>
    </row>
    <row r="21" spans="1:6" x14ac:dyDescent="0.2">
      <c r="A21" s="56" t="s">
        <v>37</v>
      </c>
      <c r="B21" s="57"/>
      <c r="C21" s="66"/>
      <c r="D21" s="67"/>
      <c r="E21" s="67"/>
      <c r="F21" s="67"/>
    </row>
    <row r="22" spans="1:6" x14ac:dyDescent="0.2">
      <c r="A22" s="79" t="s">
        <v>48</v>
      </c>
      <c r="B22" s="57"/>
      <c r="C22" s="77"/>
      <c r="D22" s="77"/>
      <c r="E22" s="77"/>
      <c r="F22" s="12"/>
    </row>
    <row r="23" spans="1:6" ht="12.75" customHeight="1" x14ac:dyDescent="0.2">
      <c r="A23" s="150" t="s">
        <v>39</v>
      </c>
      <c r="B23" s="150"/>
      <c r="C23" s="84"/>
      <c r="D23" s="84"/>
      <c r="E23" s="84"/>
      <c r="F23" s="85"/>
    </row>
    <row r="24" spans="1:6" x14ac:dyDescent="0.2">
      <c r="A24" s="67"/>
      <c r="B24" s="67"/>
      <c r="C24" s="67"/>
      <c r="D24" s="67"/>
      <c r="E24" s="67"/>
      <c r="F24" s="67"/>
    </row>
    <row r="25" spans="1:6" x14ac:dyDescent="0.2">
      <c r="A25" s="67"/>
      <c r="B25" s="67"/>
      <c r="C25" s="67"/>
      <c r="D25" s="67"/>
      <c r="E25" s="67"/>
      <c r="F25" s="67"/>
    </row>
    <row r="26" spans="1:6" x14ac:dyDescent="0.2">
      <c r="A26" s="67"/>
      <c r="B26" s="67"/>
      <c r="C26" s="67"/>
      <c r="D26" s="67"/>
      <c r="E26" s="67"/>
      <c r="F26" s="67"/>
    </row>
    <row r="27" spans="1:6" x14ac:dyDescent="0.2">
      <c r="A27" s="67"/>
      <c r="B27" s="67"/>
      <c r="C27" s="67"/>
      <c r="D27" s="67"/>
      <c r="E27" s="67"/>
      <c r="F27" s="67"/>
    </row>
    <row r="28" spans="1:6" x14ac:dyDescent="0.2">
      <c r="A28" s="67"/>
      <c r="B28" s="67"/>
      <c r="C28" s="67"/>
      <c r="D28" s="67"/>
      <c r="E28" s="67"/>
      <c r="F28" s="67"/>
    </row>
  </sheetData>
  <mergeCells count="11">
    <mergeCell ref="A1:F1"/>
    <mergeCell ref="A23:B23"/>
    <mergeCell ref="A8:B8"/>
    <mergeCell ref="A20:C20"/>
    <mergeCell ref="A2:F2"/>
    <mergeCell ref="A7:F7"/>
    <mergeCell ref="B3:F3"/>
    <mergeCell ref="B4:F4"/>
    <mergeCell ref="B5:F5"/>
    <mergeCell ref="A6:F6"/>
    <mergeCell ref="A19:F19"/>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sqref="A1:E1"/>
    </sheetView>
  </sheetViews>
  <sheetFormatPr defaultColWidth="9.140625" defaultRowHeight="12.75" x14ac:dyDescent="0.2"/>
  <cols>
    <col min="1" max="5" width="27.5703125" style="33" customWidth="1"/>
    <col min="6" max="16384" width="9.140625" style="36"/>
  </cols>
  <sheetData>
    <row r="1" spans="1:14" ht="20.25" x14ac:dyDescent="0.2">
      <c r="A1" s="189" t="s">
        <v>119</v>
      </c>
      <c r="B1" s="189"/>
      <c r="C1" s="189"/>
      <c r="D1" s="189"/>
      <c r="E1" s="189"/>
    </row>
    <row r="2" spans="1:14" ht="36" customHeight="1" x14ac:dyDescent="0.2">
      <c r="A2" s="154" t="s">
        <v>25</v>
      </c>
      <c r="B2" s="154"/>
      <c r="C2" s="154"/>
      <c r="D2" s="154"/>
      <c r="E2" s="154"/>
      <c r="F2" s="75"/>
    </row>
    <row r="3" spans="1:14" ht="36" customHeight="1" x14ac:dyDescent="0.2">
      <c r="A3" s="49" t="s">
        <v>8</v>
      </c>
      <c r="B3" s="140" t="str">
        <f>Travel!B3</f>
        <v>Careers New Zealand</v>
      </c>
      <c r="C3" s="140"/>
      <c r="D3" s="140"/>
      <c r="E3" s="140"/>
      <c r="F3" s="50"/>
      <c r="G3" s="50"/>
    </row>
    <row r="4" spans="1:14" ht="36" customHeight="1" x14ac:dyDescent="0.2">
      <c r="A4" s="49" t="s">
        <v>9</v>
      </c>
      <c r="B4" s="141" t="str">
        <f>Travel!B4</f>
        <v>Hugh Kettlewell</v>
      </c>
      <c r="C4" s="141"/>
      <c r="D4" s="141"/>
      <c r="E4" s="141"/>
      <c r="F4" s="51"/>
      <c r="G4" s="51"/>
    </row>
    <row r="5" spans="1:14" ht="36" customHeight="1" x14ac:dyDescent="0.2">
      <c r="A5" s="49" t="s">
        <v>3</v>
      </c>
      <c r="B5" s="141" t="str">
        <f>Travel!B5</f>
        <v>25 November 2016 to 30 June 2017</v>
      </c>
      <c r="C5" s="141"/>
      <c r="D5" s="141"/>
      <c r="E5" s="141"/>
      <c r="F5" s="51"/>
      <c r="G5" s="51"/>
    </row>
    <row r="6" spans="1:14" ht="36" customHeight="1" x14ac:dyDescent="0.2">
      <c r="A6" s="173" t="s">
        <v>41</v>
      </c>
      <c r="B6" s="174"/>
      <c r="C6" s="174"/>
      <c r="D6" s="174"/>
      <c r="E6" s="175"/>
    </row>
    <row r="7" spans="1:14" ht="20.100000000000001" customHeight="1" x14ac:dyDescent="0.2">
      <c r="A7" s="171" t="s">
        <v>49</v>
      </c>
      <c r="B7" s="171"/>
      <c r="C7" s="171"/>
      <c r="D7" s="171"/>
      <c r="E7" s="172"/>
      <c r="F7" s="52"/>
      <c r="G7" s="52"/>
    </row>
    <row r="8" spans="1:14" ht="20.25" customHeight="1" x14ac:dyDescent="0.25">
      <c r="A8" s="31" t="s">
        <v>20</v>
      </c>
      <c r="B8" s="5"/>
      <c r="C8" s="5"/>
      <c r="D8" s="5"/>
      <c r="E8" s="23"/>
    </row>
    <row r="9" spans="1:14" ht="25.5" x14ac:dyDescent="0.2">
      <c r="A9" s="24" t="s">
        <v>0</v>
      </c>
      <c r="B9" s="2" t="s">
        <v>38</v>
      </c>
      <c r="C9" s="2" t="s">
        <v>33</v>
      </c>
      <c r="D9" s="2" t="s">
        <v>43</v>
      </c>
      <c r="E9" s="10" t="s">
        <v>58</v>
      </c>
    </row>
    <row r="10" spans="1:14" x14ac:dyDescent="0.2">
      <c r="A10" s="34"/>
      <c r="E10" s="35"/>
    </row>
    <row r="11" spans="1:14" x14ac:dyDescent="0.2">
      <c r="A11" s="110" t="s">
        <v>79</v>
      </c>
      <c r="B11" s="47"/>
      <c r="C11" s="47"/>
      <c r="D11" s="47"/>
      <c r="E11" s="48"/>
    </row>
    <row r="12" spans="1:14" x14ac:dyDescent="0.2">
      <c r="A12" s="34"/>
      <c r="E12" s="35"/>
      <c r="N12" s="53"/>
    </row>
    <row r="13" spans="1:14" x14ac:dyDescent="0.2">
      <c r="A13" s="34"/>
      <c r="E13" s="35"/>
    </row>
    <row r="14" spans="1:14" hidden="1" x14ac:dyDescent="0.2">
      <c r="A14" s="34"/>
      <c r="E14" s="35"/>
    </row>
    <row r="15" spans="1:14" ht="27.95" customHeight="1" x14ac:dyDescent="0.2">
      <c r="A15" s="32" t="s">
        <v>24</v>
      </c>
      <c r="B15" s="80" t="s">
        <v>19</v>
      </c>
      <c r="C15" s="25"/>
      <c r="D15" s="81">
        <f>SUM(D10:D14)</f>
        <v>0</v>
      </c>
      <c r="E15" s="27"/>
    </row>
    <row r="16" spans="1:14" x14ac:dyDescent="0.2">
      <c r="A16" s="28"/>
      <c r="B16" s="54"/>
      <c r="C16" s="29"/>
      <c r="D16" s="2"/>
      <c r="E16" s="30"/>
    </row>
    <row r="17" spans="1:6" x14ac:dyDescent="0.2">
      <c r="A17" s="86" t="s">
        <v>26</v>
      </c>
      <c r="B17" s="87"/>
      <c r="C17" s="87"/>
      <c r="D17" s="87"/>
      <c r="E17" s="88"/>
    </row>
    <row r="18" spans="1:6" x14ac:dyDescent="0.2">
      <c r="A18" s="169" t="s">
        <v>51</v>
      </c>
      <c r="B18" s="153"/>
      <c r="C18" s="153"/>
      <c r="D18" s="47"/>
      <c r="E18" s="48"/>
    </row>
    <row r="19" spans="1:6" x14ac:dyDescent="0.2">
      <c r="A19" s="164" t="s">
        <v>42</v>
      </c>
      <c r="B19" s="165"/>
      <c r="C19" s="165"/>
      <c r="D19" s="165"/>
      <c r="E19" s="166"/>
    </row>
    <row r="20" spans="1:6" x14ac:dyDescent="0.2">
      <c r="A20" s="17" t="s">
        <v>59</v>
      </c>
      <c r="B20" s="36"/>
      <c r="C20" s="36"/>
      <c r="D20" s="36"/>
      <c r="E20" s="36"/>
    </row>
    <row r="21" spans="1:6" ht="26.1" customHeight="1" x14ac:dyDescent="0.2">
      <c r="A21" s="169" t="s">
        <v>57</v>
      </c>
      <c r="B21" s="153"/>
      <c r="C21" s="153"/>
      <c r="D21" s="153"/>
      <c r="E21" s="170"/>
    </row>
    <row r="22" spans="1:6" x14ac:dyDescent="0.2">
      <c r="A22" s="56" t="s">
        <v>44</v>
      </c>
      <c r="B22" s="47"/>
      <c r="C22" s="47"/>
      <c r="D22" s="47"/>
      <c r="E22" s="48"/>
    </row>
    <row r="23" spans="1:6" x14ac:dyDescent="0.2">
      <c r="A23" s="56" t="s">
        <v>45</v>
      </c>
      <c r="B23" s="57"/>
      <c r="C23" s="77"/>
      <c r="D23" s="77"/>
      <c r="E23" s="12"/>
      <c r="F23" s="77"/>
    </row>
    <row r="24" spans="1:6" ht="12.75" customHeight="1" x14ac:dyDescent="0.2">
      <c r="A24" s="167" t="s">
        <v>39</v>
      </c>
      <c r="B24" s="168"/>
      <c r="C24" s="83"/>
      <c r="D24" s="83"/>
      <c r="E24" s="85"/>
      <c r="F24" s="83"/>
    </row>
    <row r="25" spans="1:6" x14ac:dyDescent="0.2">
      <c r="A25" s="89"/>
      <c r="B25" s="90"/>
      <c r="C25" s="90"/>
      <c r="D25" s="90"/>
      <c r="E25" s="91"/>
    </row>
  </sheetData>
  <mergeCells count="11">
    <mergeCell ref="A1:E1"/>
    <mergeCell ref="A19:E19"/>
    <mergeCell ref="A24:B24"/>
    <mergeCell ref="A2:E2"/>
    <mergeCell ref="A18:C18"/>
    <mergeCell ref="A21:E21"/>
    <mergeCell ref="A7:E7"/>
    <mergeCell ref="B3:E3"/>
    <mergeCell ref="B4:E4"/>
    <mergeCell ref="B5:E5"/>
    <mergeCell ref="A6:E6"/>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Normal="100" workbookViewId="0">
      <pane ySplit="9" topLeftCell="A10" activePane="bottomLeft" state="frozen"/>
      <selection pane="bottomLeft" sqref="A1:E1"/>
    </sheetView>
  </sheetViews>
  <sheetFormatPr defaultColWidth="9.140625" defaultRowHeight="12.75" x14ac:dyDescent="0.2"/>
  <cols>
    <col min="1" max="1" width="23.5703125" style="13" customWidth="1"/>
    <col min="2" max="2" width="15.42578125" style="13" customWidth="1"/>
    <col min="3" max="5" width="27.5703125" style="13" customWidth="1"/>
    <col min="6" max="16384" width="9.140625" style="14"/>
  </cols>
  <sheetData>
    <row r="1" spans="1:5" ht="20.25" x14ac:dyDescent="0.2">
      <c r="A1" s="189" t="s">
        <v>119</v>
      </c>
      <c r="B1" s="189"/>
      <c r="C1" s="189"/>
      <c r="D1" s="189"/>
      <c r="E1" s="189"/>
    </row>
    <row r="2" spans="1:5" ht="36" customHeight="1" x14ac:dyDescent="0.2">
      <c r="A2" s="154" t="s">
        <v>25</v>
      </c>
      <c r="B2" s="154"/>
      <c r="C2" s="154"/>
      <c r="D2" s="154"/>
      <c r="E2" s="154"/>
    </row>
    <row r="3" spans="1:5" ht="36" customHeight="1" x14ac:dyDescent="0.2">
      <c r="A3" s="49" t="s">
        <v>8</v>
      </c>
      <c r="B3" s="140" t="str">
        <f>Travel!B3</f>
        <v>Careers New Zealand</v>
      </c>
      <c r="C3" s="140"/>
      <c r="D3" s="140"/>
      <c r="E3" s="140"/>
    </row>
    <row r="4" spans="1:5" ht="36" customHeight="1" x14ac:dyDescent="0.2">
      <c r="A4" s="49" t="s">
        <v>9</v>
      </c>
      <c r="B4" s="141" t="str">
        <f>Travel!B4</f>
        <v>Hugh Kettlewell</v>
      </c>
      <c r="C4" s="141"/>
      <c r="D4" s="141"/>
      <c r="E4" s="141"/>
    </row>
    <row r="5" spans="1:5" ht="36" customHeight="1" x14ac:dyDescent="0.2">
      <c r="A5" s="49" t="s">
        <v>3</v>
      </c>
      <c r="B5" s="141" t="str">
        <f>Travel!B5</f>
        <v>25 November 2016 to 30 June 2017</v>
      </c>
      <c r="C5" s="141"/>
      <c r="D5" s="141"/>
      <c r="E5" s="141"/>
    </row>
    <row r="6" spans="1:5" ht="36" customHeight="1" x14ac:dyDescent="0.2">
      <c r="A6" s="142" t="s">
        <v>47</v>
      </c>
      <c r="B6" s="184"/>
      <c r="C6" s="160"/>
      <c r="D6" s="160"/>
      <c r="E6" s="161"/>
    </row>
    <row r="7" spans="1:5" ht="36" customHeight="1" x14ac:dyDescent="0.2">
      <c r="A7" s="181" t="s">
        <v>46</v>
      </c>
      <c r="B7" s="182"/>
      <c r="C7" s="182"/>
      <c r="D7" s="182"/>
      <c r="E7" s="183"/>
    </row>
    <row r="8" spans="1:5" ht="36" customHeight="1" x14ac:dyDescent="0.25">
      <c r="A8" s="179" t="s">
        <v>6</v>
      </c>
      <c r="B8" s="180"/>
      <c r="C8" s="5"/>
      <c r="D8" s="5"/>
      <c r="E8" s="23"/>
    </row>
    <row r="9" spans="1:5" ht="25.5" x14ac:dyDescent="0.2">
      <c r="A9" s="24" t="s">
        <v>0</v>
      </c>
      <c r="B9" s="2" t="s">
        <v>82</v>
      </c>
      <c r="C9" s="2" t="s">
        <v>34</v>
      </c>
      <c r="D9" s="2" t="s">
        <v>29</v>
      </c>
      <c r="E9" s="10" t="s">
        <v>2</v>
      </c>
    </row>
    <row r="10" spans="1:5" x14ac:dyDescent="0.2">
      <c r="A10" s="21"/>
      <c r="B10" s="16"/>
      <c r="C10" s="16"/>
      <c r="D10" s="16"/>
      <c r="E10" s="22"/>
    </row>
    <row r="11" spans="1:5" ht="25.5" x14ac:dyDescent="0.2">
      <c r="A11" s="111">
        <v>42825</v>
      </c>
      <c r="B11" s="106">
        <v>47.83</v>
      </c>
      <c r="C11" s="106" t="s">
        <v>84</v>
      </c>
      <c r="D11" s="106" t="s">
        <v>113</v>
      </c>
      <c r="E11" s="108" t="s">
        <v>83</v>
      </c>
    </row>
    <row r="12" spans="1:5" x14ac:dyDescent="0.2">
      <c r="A12" s="111">
        <v>42907</v>
      </c>
      <c r="B12" s="128">
        <v>4.78</v>
      </c>
      <c r="C12" s="128" t="s">
        <v>99</v>
      </c>
      <c r="D12" s="128" t="s">
        <v>114</v>
      </c>
      <c r="E12" s="116" t="s">
        <v>83</v>
      </c>
    </row>
    <row r="13" spans="1:5" x14ac:dyDescent="0.2">
      <c r="A13" s="111">
        <v>42907</v>
      </c>
      <c r="B13" s="128">
        <v>29.57</v>
      </c>
      <c r="C13" s="128" t="s">
        <v>100</v>
      </c>
      <c r="D13" s="128" t="s">
        <v>114</v>
      </c>
      <c r="E13" s="116" t="s">
        <v>83</v>
      </c>
    </row>
    <row r="14" spans="1:5" x14ac:dyDescent="0.2">
      <c r="A14" s="111">
        <v>42907</v>
      </c>
      <c r="B14" s="112">
        <v>100</v>
      </c>
      <c r="C14" s="106" t="s">
        <v>101</v>
      </c>
      <c r="D14" s="106" t="s">
        <v>102</v>
      </c>
      <c r="E14" s="116" t="s">
        <v>83</v>
      </c>
    </row>
    <row r="15" spans="1:5" ht="25.5" x14ac:dyDescent="0.2">
      <c r="A15" s="111">
        <v>42913</v>
      </c>
      <c r="B15" s="16">
        <v>82.61</v>
      </c>
      <c r="C15" s="16" t="s">
        <v>80</v>
      </c>
      <c r="D15" s="106" t="s">
        <v>115</v>
      </c>
      <c r="E15" s="22" t="s">
        <v>81</v>
      </c>
    </row>
    <row r="16" spans="1:5" x14ac:dyDescent="0.2">
      <c r="A16" s="111">
        <v>42914</v>
      </c>
      <c r="B16" s="16">
        <v>69.89</v>
      </c>
      <c r="C16" s="16" t="s">
        <v>80</v>
      </c>
      <c r="D16" s="16" t="s">
        <v>116</v>
      </c>
      <c r="E16" s="22" t="s">
        <v>83</v>
      </c>
    </row>
    <row r="17" spans="1:6" ht="51" x14ac:dyDescent="0.2">
      <c r="A17" s="111">
        <v>42914</v>
      </c>
      <c r="B17" s="112">
        <v>300</v>
      </c>
      <c r="C17" s="106" t="s">
        <v>103</v>
      </c>
      <c r="D17" s="106" t="s">
        <v>117</v>
      </c>
      <c r="E17" s="108" t="s">
        <v>83</v>
      </c>
    </row>
    <row r="18" spans="1:6" x14ac:dyDescent="0.2">
      <c r="A18" s="111">
        <v>42916</v>
      </c>
      <c r="B18" s="112">
        <v>382.61</v>
      </c>
      <c r="C18" s="114" t="s">
        <v>97</v>
      </c>
      <c r="D18" s="114" t="s">
        <v>98</v>
      </c>
      <c r="E18" s="116" t="s">
        <v>83</v>
      </c>
    </row>
    <row r="19" spans="1:6" x14ac:dyDescent="0.2">
      <c r="A19" s="21"/>
      <c r="B19" s="16"/>
      <c r="C19" s="16"/>
      <c r="D19" s="16"/>
      <c r="E19" s="22"/>
    </row>
    <row r="20" spans="1:6" ht="14.1" customHeight="1" x14ac:dyDescent="0.2">
      <c r="A20" s="38" t="s">
        <v>14</v>
      </c>
      <c r="B20" s="72">
        <f>SUM(B10:B19)</f>
        <v>1017.2900000000001</v>
      </c>
      <c r="C20" s="18"/>
      <c r="D20" s="19"/>
      <c r="E20" s="37"/>
    </row>
    <row r="21" spans="1:6" ht="14.1" customHeight="1" x14ac:dyDescent="0.2">
      <c r="A21" s="74"/>
      <c r="B21" s="72"/>
      <c r="C21" s="18"/>
      <c r="D21" s="19"/>
      <c r="E21" s="98"/>
    </row>
    <row r="22" spans="1:6" ht="14.1" customHeight="1" x14ac:dyDescent="0.2">
      <c r="A22" s="92"/>
      <c r="B22" s="61"/>
      <c r="C22" s="93"/>
      <c r="D22" s="93"/>
      <c r="E22" s="94"/>
    </row>
    <row r="23" spans="1:6" x14ac:dyDescent="0.2">
      <c r="A23" s="46" t="s">
        <v>26</v>
      </c>
      <c r="B23" s="76"/>
      <c r="C23" s="76"/>
      <c r="D23" s="76"/>
      <c r="E23" s="78"/>
    </row>
    <row r="24" spans="1:6" x14ac:dyDescent="0.2">
      <c r="A24" s="169" t="s">
        <v>51</v>
      </c>
      <c r="B24" s="153"/>
      <c r="C24" s="153"/>
      <c r="D24" s="76"/>
      <c r="E24" s="78"/>
    </row>
    <row r="25" spans="1:6" ht="14.1" customHeight="1" x14ac:dyDescent="0.2">
      <c r="A25" s="58" t="s">
        <v>21</v>
      </c>
      <c r="B25" s="59"/>
      <c r="C25" s="76"/>
      <c r="D25" s="76"/>
      <c r="E25" s="78"/>
    </row>
    <row r="26" spans="1:6" x14ac:dyDescent="0.2">
      <c r="A26" s="56" t="s">
        <v>32</v>
      </c>
      <c r="B26" s="57"/>
      <c r="C26" s="77"/>
      <c r="D26" s="76"/>
      <c r="E26" s="78"/>
    </row>
    <row r="27" spans="1:6" ht="12.6" customHeight="1" x14ac:dyDescent="0.2">
      <c r="A27" s="176" t="s">
        <v>28</v>
      </c>
      <c r="B27" s="177"/>
      <c r="C27" s="177"/>
      <c r="D27" s="177"/>
      <c r="E27" s="178"/>
      <c r="F27" s="17"/>
    </row>
    <row r="28" spans="1:6" x14ac:dyDescent="0.2">
      <c r="A28" s="56" t="s">
        <v>48</v>
      </c>
      <c r="B28" s="57"/>
      <c r="C28" s="77"/>
      <c r="D28" s="77"/>
      <c r="E28" s="12"/>
      <c r="F28" s="77"/>
    </row>
    <row r="29" spans="1:6" ht="12.75" customHeight="1" x14ac:dyDescent="0.2">
      <c r="A29" s="167" t="s">
        <v>39</v>
      </c>
      <c r="B29" s="168"/>
      <c r="C29" s="83"/>
      <c r="D29" s="83"/>
      <c r="E29" s="85"/>
      <c r="F29" s="83"/>
    </row>
    <row r="30" spans="1:6" x14ac:dyDescent="0.2">
      <c r="A30" s="95"/>
      <c r="B30" s="62"/>
      <c r="C30" s="96"/>
      <c r="D30" s="96"/>
      <c r="E30" s="97"/>
      <c r="F30" s="17"/>
    </row>
    <row r="31" spans="1:6" x14ac:dyDescent="0.2">
      <c r="A31" s="21"/>
      <c r="B31" s="16"/>
      <c r="C31" s="16"/>
      <c r="D31" s="16"/>
      <c r="E31" s="55"/>
      <c r="F31" s="17"/>
    </row>
    <row r="32" spans="1:6" x14ac:dyDescent="0.2">
      <c r="A32" s="21"/>
      <c r="B32" s="16"/>
      <c r="C32" s="16"/>
      <c r="D32" s="16"/>
      <c r="E32" s="55"/>
      <c r="F32" s="17"/>
    </row>
    <row r="33" spans="1:6" x14ac:dyDescent="0.2">
      <c r="A33" s="21"/>
      <c r="B33" s="16"/>
      <c r="C33" s="16"/>
      <c r="D33" s="16"/>
      <c r="E33" s="55"/>
      <c r="F33" s="17"/>
    </row>
    <row r="34" spans="1:6" x14ac:dyDescent="0.2">
      <c r="A34" s="21"/>
      <c r="B34" s="16"/>
      <c r="C34" s="16"/>
      <c r="D34" s="16"/>
      <c r="E34" s="55"/>
      <c r="F34" s="17"/>
    </row>
    <row r="35" spans="1:6" x14ac:dyDescent="0.2">
      <c r="A35" s="55"/>
      <c r="B35" s="55"/>
      <c r="C35" s="55"/>
      <c r="D35" s="55"/>
      <c r="E35" s="55"/>
    </row>
    <row r="36" spans="1:6" x14ac:dyDescent="0.2">
      <c r="A36" s="55"/>
      <c r="B36" s="55"/>
      <c r="C36" s="55"/>
      <c r="D36" s="55"/>
      <c r="E36" s="55"/>
    </row>
  </sheetData>
  <mergeCells count="11">
    <mergeCell ref="A1:E1"/>
    <mergeCell ref="A29:B29"/>
    <mergeCell ref="A27:E27"/>
    <mergeCell ref="A2:E2"/>
    <mergeCell ref="A24:C24"/>
    <mergeCell ref="A8:B8"/>
    <mergeCell ref="B3:E3"/>
    <mergeCell ref="B4:E4"/>
    <mergeCell ref="B5:E5"/>
    <mergeCell ref="A7:E7"/>
    <mergeCell ref="A6:E6"/>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DC4691BF00A443899034738234036697" version="1.0.0">
  <systemFields>
    <field name="Objective-Id">
      <value order="0">A1085412</value>
    </field>
    <field name="Objective-Title">
      <value order="0">CNZ ce-expense-disclosure to 30 June 2017 HK</value>
    </field>
    <field name="Objective-Description">
      <value order="0"/>
    </field>
    <field name="Objective-CreationStamp">
      <value order="0">2017-07-18T05:07:19Z</value>
    </field>
    <field name="Objective-IsApproved">
      <value order="0">false</value>
    </field>
    <field name="Objective-IsPublished">
      <value order="0">true</value>
    </field>
    <field name="Objective-DatePublished">
      <value order="0">2017-07-31T04:52:13Z</value>
    </field>
    <field name="Objective-ModificationStamp">
      <value order="0">2017-07-31T04:52:13Z</value>
    </field>
    <field name="Objective-Owner">
      <value order="0">Nigel Brunsdon</value>
    </field>
    <field name="Objective-Path">
      <value order="0">Objective Global Folder:TEC Global Folder:Finance:Financial Accounting:Month End:FN-A-Month End- 2016 - 2017 -NO:12 June 2017 - Month End 2016 - 2017</value>
    </field>
    <field name="Objective-Parent">
      <value order="0">12 June 2017 - Month End 2016 - 2017</value>
    </field>
    <field name="Objective-State">
      <value order="0">Published</value>
    </field>
    <field name="Objective-VersionId">
      <value order="0">vA2492952</value>
    </field>
    <field name="Objective-Version">
      <value order="0">1.0</value>
    </field>
    <field name="Objective-VersionNumber">
      <value order="0">6</value>
    </field>
    <field name="Objective-VersionComment">
      <value order="0"/>
    </field>
    <field name="Objective-FileNumber">
      <value order="0">qA83204</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Disclaimer</vt:lpstr>
      <vt:lpstr>Travel</vt:lpstr>
      <vt:lpstr>Hospitality</vt:lpstr>
      <vt:lpstr>Gifts and Benefits</vt:lpstr>
      <vt:lpstr>All other  expenses</vt:lpstr>
      <vt:lpstr>'All other  expenses'!Print_Area</vt:lpstr>
      <vt:lpstr>'Gifts and Benefits'!Print_Area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CNZ</dc:creator>
  <dc:description>CNZ</dc:description>
  <cp:lastModifiedBy/>
  <dcterms:created xsi:type="dcterms:W3CDTF">2017-06-13T23:11:03Z</dcterms:created>
  <dcterms:modified xsi:type="dcterms:W3CDTF">2017-07-31T04:51:58Z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A1085412</vt:lpwstr>
  </property>
  <property fmtid="{D5CDD505-2E9C-101B-9397-08002B2CF9AE}" pid="4" name="Objective-Title">
    <vt:lpwstr>CNZ ce-expense-disclosure to 30 June 2017 HK</vt:lpwstr>
  </property>
  <property fmtid="{D5CDD505-2E9C-101B-9397-08002B2CF9AE}" pid="5" name="Objective-Description">
    <vt:lpwstr/>
  </property>
  <property fmtid="{D5CDD505-2E9C-101B-9397-08002B2CF9AE}" pid="6" name="Objective-CreationStamp">
    <vt:filetime>2017-07-18T05:07:19Z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2017-07-31T04:52:13Z</vt:filetime>
  </property>
  <property fmtid="{D5CDD505-2E9C-101B-9397-08002B2CF9AE}" pid="10" name="Objective-ModificationStamp">
    <vt:filetime>2017-07-31T04:52:13Z</vt:filetime>
  </property>
  <property fmtid="{D5CDD505-2E9C-101B-9397-08002B2CF9AE}" pid="11" name="Objective-Owner">
    <vt:lpwstr>Nigel Brunsdon</vt:lpwstr>
  </property>
  <property fmtid="{D5CDD505-2E9C-101B-9397-08002B2CF9AE}" pid="12" name="Objective-Path">
    <vt:lpwstr>Objective Global Folder:TEC Global Folder:Finance:Financial Accounting:Month End:FN-A-Month End- 2016 - 2017 -NO:12 June 2017 - Month End 2016 - 2017</vt:lpwstr>
  </property>
  <property fmtid="{D5CDD505-2E9C-101B-9397-08002B2CF9AE}" pid="13" name="Objective-Parent">
    <vt:lpwstr>12 June 2017 - Month End 2016 - 2017</vt:lpwstr>
  </property>
  <property fmtid="{D5CDD505-2E9C-101B-9397-08002B2CF9AE}" pid="14" name="Objective-State">
    <vt:lpwstr>Published</vt:lpwstr>
  </property>
  <property fmtid="{D5CDD505-2E9C-101B-9397-08002B2CF9AE}" pid="15" name="Objective-VersionId">
    <vt:lpwstr>vA2492952</vt:lpwstr>
  </property>
  <property fmtid="{D5CDD505-2E9C-101B-9397-08002B2CF9AE}" pid="16" name="Objective-Version">
    <vt:lpwstr>1.0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qA83204</vt:lpwstr>
  </property>
  <property fmtid="{D5CDD505-2E9C-101B-9397-08002B2CF9AE}" pid="20" name="Objective-Classification">
    <vt:lpwstr/>
  </property>
  <property fmtid="{D5CDD505-2E9C-101B-9397-08002B2CF9AE}" pid="21" name="Objective-Caveats">
    <vt:lpwstr/>
  </property>
  <property fmtid="{D5CDD505-2E9C-101B-9397-08002B2CF9AE}" pid="22" name="Objective-Fund Name">
    <vt:lpwstr/>
  </property>
  <property fmtid="{D5CDD505-2E9C-101B-9397-08002B2CF9AE}" pid="23" name="Objective-Sub Sector">
    <vt:lpwstr/>
  </property>
  <property fmtid="{D5CDD505-2E9C-101B-9397-08002B2CF9AE}" pid="24" name="Objective-Reference">
    <vt:lpwstr/>
  </property>
  <property fmtid="{D5CDD505-2E9C-101B-9397-08002B2CF9AE}" pid="25" name="Objective-Financial Year">
    <vt:lpwstr/>
  </property>
  <property fmtid="{D5CDD505-2E9C-101B-9397-08002B2CF9AE}" pid="26" name="Objective-EDUMIS Number">
    <vt:lpwstr/>
  </property>
  <property fmtid="{D5CDD505-2E9C-101B-9397-08002B2CF9AE}" pid="27" name="Objective-Action">
    <vt:lpwstr/>
  </property>
  <property fmtid="{D5CDD505-2E9C-101B-9397-08002B2CF9AE}" pid="28" name="Objective-Calendar Year">
    <vt:lpwstr/>
  </property>
  <property fmtid="{D5CDD505-2E9C-101B-9397-08002B2CF9AE}" pid="29" name="Objective-Date">
    <vt:lpwstr/>
  </property>
  <property fmtid="{D5CDD505-2E9C-101B-9397-08002B2CF9AE}" pid="30" name="Objective-Responsible">
    <vt:lpwstr/>
  </property>
  <property fmtid="{D5CDD505-2E9C-101B-9397-08002B2CF9AE}" pid="31" name="Objective-Comment">
    <vt:lpwstr/>
  </property>
  <property fmtid="{D5CDD505-2E9C-101B-9397-08002B2CF9AE}" pid="32" name="Objective-Reference [system]">
    <vt:lpwstr/>
  </property>
  <property fmtid="{D5CDD505-2E9C-101B-9397-08002B2CF9AE}" pid="33" name="Objective-Date [system]">
    <vt:lpwstr/>
  </property>
  <property fmtid="{D5CDD505-2E9C-101B-9397-08002B2CF9AE}" pid="34" name="Objective-Action [system]">
    <vt:lpwstr/>
  </property>
  <property fmtid="{D5CDD505-2E9C-101B-9397-08002B2CF9AE}" pid="35" name="Objective-Responsible [system]">
    <vt:lpwstr/>
  </property>
  <property fmtid="{D5CDD505-2E9C-101B-9397-08002B2CF9AE}" pid="36" name="Objective-Financial Year [system]">
    <vt:lpwstr/>
  </property>
  <property fmtid="{D5CDD505-2E9C-101B-9397-08002B2CF9AE}" pid="37" name="Objective-Calendar Year [system]">
    <vt:lpwstr/>
  </property>
  <property fmtid="{D5CDD505-2E9C-101B-9397-08002B2CF9AE}" pid="38" name="Objective-EDUMIS Number [system]">
    <vt:lpwstr/>
  </property>
  <property fmtid="{D5CDD505-2E9C-101B-9397-08002B2CF9AE}" pid="39" name="Objective-Sub Sector [system]">
    <vt:lpwstr/>
  </property>
  <property fmtid="{D5CDD505-2E9C-101B-9397-08002B2CF9AE}" pid="40" name="Objective-Fund Name [system]">
    <vt:lpwstr/>
  </property>
</Properties>
</file>